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4" i="1" l="1"/>
  <c r="D69" i="1"/>
  <c r="I22" i="2"/>
  <c r="E22" i="2"/>
  <c r="I18" i="2"/>
  <c r="E18" i="2"/>
  <c r="I14" i="2"/>
  <c r="E14" i="2"/>
  <c r="I10" i="2"/>
  <c r="E10" i="2"/>
  <c r="I6" i="2"/>
  <c r="E6" i="2"/>
  <c r="D110" i="1"/>
  <c r="D107" i="1"/>
  <c r="D104" i="1"/>
  <c r="D101" i="1"/>
  <c r="D98" i="1"/>
  <c r="D111" i="1" s="1"/>
  <c r="D5" i="1" s="1"/>
  <c r="D91" i="1"/>
  <c r="D200" i="1"/>
  <c r="D77" i="1" s="1"/>
  <c r="D186" i="1"/>
  <c r="D87" i="1" s="1"/>
  <c r="D169" i="1"/>
  <c r="D90" i="1" s="1"/>
  <c r="D93" i="1" s="1"/>
  <c r="D135" i="1"/>
  <c r="D76" i="1" s="1"/>
  <c r="D84" i="1" s="1"/>
  <c r="B16" i="1" s="1"/>
  <c r="B7" i="1"/>
  <c r="B8" i="1" s="1"/>
  <c r="B10" i="1" s="1"/>
  <c r="B54" i="1"/>
  <c r="D34" i="1"/>
  <c r="D54" i="1" s="1"/>
  <c r="D32" i="1"/>
  <c r="B32" i="1"/>
  <c r="B22" i="1" l="1"/>
  <c r="D9" i="1"/>
  <c r="D22" i="1" s="1"/>
</calcChain>
</file>

<file path=xl/sharedStrings.xml><?xml version="1.0" encoding="utf-8"?>
<sst xmlns="http://schemas.openxmlformats.org/spreadsheetml/2006/main" count="214" uniqueCount="159">
  <si>
    <t>LIABILITIES</t>
  </si>
  <si>
    <t>AMOUNT</t>
  </si>
  <si>
    <t>ASSETS</t>
  </si>
  <si>
    <t>Fixed Assets</t>
  </si>
  <si>
    <t>Bal. B/f</t>
  </si>
  <si>
    <t>(As per Schedule -II)</t>
  </si>
  <si>
    <t>Add: Net Profit</t>
  </si>
  <si>
    <t>Current Assets</t>
  </si>
  <si>
    <t>Less: Drawings</t>
  </si>
  <si>
    <t>(As per Schedule -III)</t>
  </si>
  <si>
    <t>Current Liabilities</t>
  </si>
  <si>
    <t>(As per Schedule -I)</t>
  </si>
  <si>
    <t>Total</t>
  </si>
  <si>
    <t>Particulars</t>
  </si>
  <si>
    <t>Amount</t>
  </si>
  <si>
    <t>To Opening Stock</t>
  </si>
  <si>
    <t>By Sales</t>
  </si>
  <si>
    <t>To Purchases</t>
  </si>
  <si>
    <t>By Stock in Hand</t>
  </si>
  <si>
    <t>To Gross Profit</t>
  </si>
  <si>
    <t>To Bank Charges</t>
  </si>
  <si>
    <t>By Gross Profit</t>
  </si>
  <si>
    <t>To Business Promotion</t>
  </si>
  <si>
    <t>To Conveyance</t>
  </si>
  <si>
    <t>To Depreciation</t>
  </si>
  <si>
    <t>To Legal &amp; Professional Charges</t>
  </si>
  <si>
    <t>To Misc. Expn.</t>
  </si>
  <si>
    <t>To Rebait &amp; Discount</t>
  </si>
  <si>
    <t>To Staff Welfare</t>
  </si>
  <si>
    <t>To Stationay &amp; Printing</t>
  </si>
  <si>
    <t>To Telephone Expn.</t>
  </si>
  <si>
    <t>To Net Profit</t>
  </si>
  <si>
    <t>(Schedule attached to and forming part of the accounts)</t>
  </si>
  <si>
    <t>Sundry Creditors</t>
  </si>
  <si>
    <t>Legal &amp; Professional Charges Payable</t>
  </si>
  <si>
    <t>Cash in Hand</t>
  </si>
  <si>
    <t>Sundry Debtors</t>
  </si>
  <si>
    <t>Stock in Hand</t>
  </si>
  <si>
    <t>B/f</t>
  </si>
  <si>
    <t>Less : Dep.</t>
  </si>
  <si>
    <t>List of Sundry Creditors</t>
  </si>
  <si>
    <t>List of Sundry Debtors</t>
  </si>
  <si>
    <t>To Rent</t>
  </si>
  <si>
    <t>Capital Account (Mukesh Kumar)</t>
  </si>
  <si>
    <t>To Audit fee</t>
  </si>
  <si>
    <t>To Carriages Outward</t>
  </si>
  <si>
    <t>To Diwali Expn.</t>
  </si>
  <si>
    <t>To Electricity Expn.</t>
  </si>
  <si>
    <t>To Interest Paid</t>
  </si>
  <si>
    <t>To Interest Paid (Bank)</t>
  </si>
  <si>
    <t>To Postage</t>
  </si>
  <si>
    <t>To Salary</t>
  </si>
  <si>
    <t>Add: From saving</t>
  </si>
  <si>
    <t>Cosmo Films Ltd.</t>
  </si>
  <si>
    <t>Delight Plastics</t>
  </si>
  <si>
    <t>Gupta Plastics</t>
  </si>
  <si>
    <t>Heera Plastic Bhandar</t>
  </si>
  <si>
    <t>Hira Polymers Pvt. Ltd.</t>
  </si>
  <si>
    <t>Jatin Enterprises</t>
  </si>
  <si>
    <t>Mukesh Plastic Works</t>
  </si>
  <si>
    <t>Poonam Poly Plast</t>
  </si>
  <si>
    <t>Pradeep Enterprises</t>
  </si>
  <si>
    <t>Sanmanti Packers</t>
  </si>
  <si>
    <t>Shagun Enterprises</t>
  </si>
  <si>
    <t>S. S. Enterprises</t>
  </si>
  <si>
    <t>Sumit Enterprises</t>
  </si>
  <si>
    <t>Assessment Year : 20015-16</t>
  </si>
  <si>
    <t>Assam Trading Co.</t>
  </si>
  <si>
    <t>A. V. Enterprises</t>
  </si>
  <si>
    <t>Dharam Plast</t>
  </si>
  <si>
    <t>Garg Plastic</t>
  </si>
  <si>
    <t>Global Industries</t>
  </si>
  <si>
    <t>Jai Durga Enterprises</t>
  </si>
  <si>
    <t>Jai Gautam Plastic</t>
  </si>
  <si>
    <t>Kesar Plastic</t>
  </si>
  <si>
    <t>Kuku Interenational</t>
  </si>
  <si>
    <t>Kunal Industries</t>
  </si>
  <si>
    <t>Kwality Packging Industries</t>
  </si>
  <si>
    <t>Meenu Creations</t>
  </si>
  <si>
    <t>Mohit Industry</t>
  </si>
  <si>
    <t>M. R. Plastic Products</t>
  </si>
  <si>
    <t>Namo Enterprises</t>
  </si>
  <si>
    <t>Nishu Traders</t>
  </si>
  <si>
    <t>Priya Polymer</t>
  </si>
  <si>
    <t>Rainbow Plastic Industry</t>
  </si>
  <si>
    <t>Raj Plstic</t>
  </si>
  <si>
    <t>Rajul Packer</t>
  </si>
  <si>
    <t>Rama Plastic</t>
  </si>
  <si>
    <t>Reliable Industries</t>
  </si>
  <si>
    <t>Sanjoy Printer &amp; Publisher (P) Ltd.</t>
  </si>
  <si>
    <t>Sethi Plstic</t>
  </si>
  <si>
    <t>Soni Traders</t>
  </si>
  <si>
    <t>Sparks Threods (P) Ltd.</t>
  </si>
  <si>
    <t>S. P. Poly Printer</t>
  </si>
  <si>
    <t>V. M. R. Polymer</t>
  </si>
  <si>
    <t>V. S. Enterprises</t>
  </si>
  <si>
    <t>Zunke Export</t>
  </si>
  <si>
    <t>Advance to Suplier</t>
  </si>
  <si>
    <t>List of Advance To Supplier</t>
  </si>
  <si>
    <t>List of Advance From Customer</t>
  </si>
  <si>
    <t>Advance From Customer</t>
  </si>
  <si>
    <t>Audit Fee Payable</t>
  </si>
  <si>
    <t>Electricity payable</t>
  </si>
  <si>
    <t>TDS Payable</t>
  </si>
  <si>
    <t>Telephone Expn. (Payable)</t>
  </si>
  <si>
    <t>State Bank of India</t>
  </si>
  <si>
    <t>Vat Deposited (Department)</t>
  </si>
  <si>
    <t>Rajeev Khurana</t>
  </si>
  <si>
    <t>Cycle</t>
  </si>
  <si>
    <t>Fire Extinguisher</t>
  </si>
  <si>
    <t>Furniture &amp; Fixture</t>
  </si>
  <si>
    <t>Machinery</t>
  </si>
  <si>
    <t>Mobile</t>
  </si>
  <si>
    <t>Trading and Profit &amp; Loss Account for the year ending 31st March, 2016</t>
  </si>
  <si>
    <t>Balance Sheet as at 31st March, 2016</t>
  </si>
  <si>
    <t>DETAILS OF LOANS TAKEN OR ACCEPTED AND REPAYMENT</t>
  </si>
  <si>
    <t>Name &amp; Addresses</t>
  </si>
  <si>
    <t>Balance as</t>
  </si>
  <si>
    <t>Accepted</t>
  </si>
  <si>
    <t>Re-payment</t>
  </si>
  <si>
    <t>Interest</t>
  </si>
  <si>
    <t>Tax</t>
  </si>
  <si>
    <t xml:space="preserve">Mode of </t>
  </si>
  <si>
    <t>Mode of</t>
  </si>
  <si>
    <t xml:space="preserve">Whether </t>
  </si>
  <si>
    <t>P.A. No.</t>
  </si>
  <si>
    <t>during the year</t>
  </si>
  <si>
    <t>Credited</t>
  </si>
  <si>
    <t>Deducted</t>
  </si>
  <si>
    <t>Acceptance</t>
  </si>
  <si>
    <t>Squared-up</t>
  </si>
  <si>
    <t>N. A.</t>
  </si>
  <si>
    <t>Cheque</t>
  </si>
  <si>
    <t>NO</t>
  </si>
  <si>
    <t>Sunita Jain</t>
  </si>
  <si>
    <t>AEBPJ1516K</t>
  </si>
  <si>
    <t>Rajesh Kumar Jain</t>
  </si>
  <si>
    <t>NIL</t>
  </si>
  <si>
    <t>AIIPJ6217E</t>
  </si>
  <si>
    <t>Alka Jain</t>
  </si>
  <si>
    <t>on 1.4.2015</t>
  </si>
  <si>
    <t>on 31.3.2016</t>
  </si>
  <si>
    <t>Arvind Kumar Gupta</t>
  </si>
  <si>
    <t>50, Pushpanjali</t>
  </si>
  <si>
    <t>Delhi-110092</t>
  </si>
  <si>
    <t>Sajal Jain</t>
  </si>
  <si>
    <t>AAAPG0596M</t>
  </si>
  <si>
    <t>AAEPJ6605L</t>
  </si>
  <si>
    <t>Secured Loan</t>
  </si>
  <si>
    <t>Unsecured Loan</t>
  </si>
  <si>
    <t>HDFC BANK</t>
  </si>
  <si>
    <t>Schedule : Il Current Liabilities &amp; Provisions</t>
  </si>
  <si>
    <t>Schedule : l Unsecured Loan</t>
  </si>
  <si>
    <t>sunita jain</t>
  </si>
  <si>
    <t>(As per Schedule -IV)</t>
  </si>
  <si>
    <t>Schedule : III Fixed Assests</t>
  </si>
  <si>
    <t>Schedule : IV Current Assests, Loan &amp; Advances</t>
  </si>
  <si>
    <t>M/S XXXXX</t>
  </si>
  <si>
    <t>M/S XXXXX, 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</si>
</sst>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0" xfId="0" applyFont="1"/>
    <xf numFmtId="43" fontId="0" fillId="0" borderId="0" xfId="1" applyNumberFormat="1" applyFont="1"/>
    <xf numFmtId="0" fontId="6" fillId="0" borderId="0" xfId="0" applyFont="1"/>
    <xf numFmtId="0" fontId="7" fillId="0" borderId="0" xfId="0" applyFont="1"/>
    <xf numFmtId="43" fontId="5" fillId="0" borderId="1" xfId="1" applyNumberFormat="1" applyFont="1" applyBorder="1"/>
    <xf numFmtId="0" fontId="8" fillId="0" borderId="0" xfId="0" applyFont="1"/>
    <xf numFmtId="43" fontId="9" fillId="0" borderId="0" xfId="1" applyNumberFormat="1" applyFont="1"/>
    <xf numFmtId="0" fontId="10" fillId="0" borderId="0" xfId="0" applyFont="1"/>
    <xf numFmtId="43" fontId="0" fillId="0" borderId="0" xfId="0" applyNumberFormat="1"/>
    <xf numFmtId="0" fontId="3" fillId="0" borderId="3" xfId="0" applyFont="1" applyBorder="1" applyAlignment="1">
      <alignment horizontal="center"/>
    </xf>
    <xf numFmtId="43" fontId="3" fillId="0" borderId="3" xfId="0" applyNumberFormat="1" applyFont="1" applyBorder="1"/>
    <xf numFmtId="0" fontId="3" fillId="0" borderId="2" xfId="0" applyFont="1" applyBorder="1"/>
    <xf numFmtId="0" fontId="3" fillId="0" borderId="3" xfId="0" applyFont="1" applyBorder="1"/>
    <xf numFmtId="43" fontId="3" fillId="0" borderId="3" xfId="1" applyNumberFormat="1" applyFont="1" applyBorder="1"/>
    <xf numFmtId="0" fontId="0" fillId="0" borderId="0" xfId="0" applyBorder="1"/>
    <xf numFmtId="43" fontId="0" fillId="0" borderId="0" xfId="1" applyNumberFormat="1" applyFont="1" applyBorder="1"/>
    <xf numFmtId="0" fontId="0" fillId="0" borderId="0" xfId="0" applyFill="1" applyBorder="1"/>
    <xf numFmtId="43" fontId="7" fillId="0" borderId="0" xfId="1" applyNumberFormat="1" applyFont="1"/>
    <xf numFmtId="0" fontId="7" fillId="0" borderId="0" xfId="0" applyFont="1" applyFill="1" applyBorder="1"/>
    <xf numFmtId="0" fontId="5" fillId="0" borderId="0" xfId="0" applyFont="1"/>
    <xf numFmtId="0" fontId="5" fillId="0" borderId="0" xfId="0" applyFont="1" applyFill="1" applyBorder="1"/>
    <xf numFmtId="43" fontId="0" fillId="0" borderId="1" xfId="1" applyNumberFormat="1" applyFont="1" applyBorder="1"/>
    <xf numFmtId="0" fontId="0" fillId="0" borderId="0" xfId="0" applyBorder="1" applyAlignment="1">
      <alignment horizontal="center"/>
    </xf>
    <xf numFmtId="164" fontId="0" fillId="0" borderId="0" xfId="1" applyFont="1"/>
    <xf numFmtId="164" fontId="7" fillId="0" borderId="0" xfId="1" applyFont="1"/>
    <xf numFmtId="164" fontId="1" fillId="0" borderId="0" xfId="1" applyFont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Border="1"/>
    <xf numFmtId="164" fontId="0" fillId="0" borderId="3" xfId="1" applyFont="1" applyBorder="1"/>
    <xf numFmtId="0" fontId="7" fillId="0" borderId="0" xfId="0" applyFont="1" applyFill="1"/>
    <xf numFmtId="0" fontId="11" fillId="0" borderId="0" xfId="0" applyFont="1" applyFill="1" applyBorder="1"/>
    <xf numFmtId="43" fontId="7" fillId="0" borderId="0" xfId="0" applyNumberFormat="1" applyFont="1" applyFill="1"/>
    <xf numFmtId="43" fontId="0" fillId="0" borderId="0" xfId="1" applyNumberFormat="1" applyFont="1" applyFill="1"/>
    <xf numFmtId="0" fontId="0" fillId="0" borderId="0" xfId="0" applyFill="1"/>
    <xf numFmtId="43" fontId="3" fillId="0" borderId="3" xfId="1" applyNumberFormat="1" applyFont="1" applyFill="1" applyBorder="1"/>
    <xf numFmtId="164" fontId="0" fillId="0" borderId="0" xfId="0" applyNumberFormat="1" applyFill="1"/>
    <xf numFmtId="43" fontId="0" fillId="0" borderId="0" xfId="1" applyNumberFormat="1" applyFont="1" applyFill="1" applyBorder="1"/>
    <xf numFmtId="0" fontId="12" fillId="0" borderId="0" xfId="0" applyFont="1" applyAlignment="1"/>
    <xf numFmtId="0" fontId="12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0" borderId="5" xfId="0" applyBorder="1"/>
    <xf numFmtId="165" fontId="0" fillId="0" borderId="5" xfId="0" applyNumberFormat="1" applyBorder="1"/>
    <xf numFmtId="0" fontId="6" fillId="0" borderId="0" xfId="0" applyFont="1" applyFill="1" applyBorder="1"/>
    <xf numFmtId="0" fontId="6" fillId="0" borderId="5" xfId="0" applyFont="1" applyFill="1" applyBorder="1"/>
    <xf numFmtId="0" fontId="13" fillId="0" borderId="0" xfId="0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E4" sqref="E4"/>
    </sheetView>
  </sheetViews>
  <sheetFormatPr defaultRowHeight="15" x14ac:dyDescent="0.25"/>
  <cols>
    <col min="1" max="1" width="30.5703125" customWidth="1"/>
    <col min="2" max="2" width="18.42578125" customWidth="1"/>
    <col min="3" max="3" width="29.28515625" customWidth="1"/>
    <col min="4" max="4" width="18.140625" customWidth="1"/>
  </cols>
  <sheetData>
    <row r="1" spans="1:4" ht="15.75" x14ac:dyDescent="0.25">
      <c r="A1" s="59" t="s">
        <v>157</v>
      </c>
      <c r="B1" s="59"/>
      <c r="C1" s="59"/>
      <c r="D1" s="59"/>
    </row>
    <row r="2" spans="1:4" x14ac:dyDescent="0.25">
      <c r="A2" s="60" t="s">
        <v>114</v>
      </c>
      <c r="B2" s="60"/>
      <c r="C2" s="60"/>
      <c r="D2" s="60"/>
    </row>
    <row r="3" spans="1:4" x14ac:dyDescent="0.25">
      <c r="A3" s="1" t="s">
        <v>0</v>
      </c>
      <c r="B3" s="1" t="s">
        <v>1</v>
      </c>
      <c r="C3" s="1" t="s">
        <v>2</v>
      </c>
      <c r="D3" s="1" t="s">
        <v>1</v>
      </c>
    </row>
    <row r="4" spans="1:4" x14ac:dyDescent="0.25">
      <c r="A4" s="2" t="s">
        <v>43</v>
      </c>
      <c r="C4" s="2" t="s">
        <v>3</v>
      </c>
    </row>
    <row r="5" spans="1:4" x14ac:dyDescent="0.25">
      <c r="A5" t="s">
        <v>4</v>
      </c>
      <c r="B5" s="3">
        <v>2604948.1</v>
      </c>
      <c r="C5" s="4" t="s">
        <v>9</v>
      </c>
      <c r="D5" s="35">
        <f>D111</f>
        <v>5162</v>
      </c>
    </row>
    <row r="6" spans="1:4" x14ac:dyDescent="0.25">
      <c r="A6" s="5" t="s">
        <v>52</v>
      </c>
      <c r="B6" s="3">
        <v>210000</v>
      </c>
      <c r="C6" s="4"/>
      <c r="D6" s="35"/>
    </row>
    <row r="7" spans="1:4" x14ac:dyDescent="0.25">
      <c r="A7" s="5" t="s">
        <v>6</v>
      </c>
      <c r="B7" s="6">
        <f>B53</f>
        <v>308743.87</v>
      </c>
      <c r="D7" s="36"/>
    </row>
    <row r="8" spans="1:4" x14ac:dyDescent="0.25">
      <c r="A8" s="7"/>
      <c r="B8" s="3">
        <f>SUM(B5:B7)</f>
        <v>3123691.97</v>
      </c>
      <c r="C8" s="2" t="s">
        <v>7</v>
      </c>
      <c r="D8" s="36"/>
    </row>
    <row r="9" spans="1:4" ht="16.5" x14ac:dyDescent="0.35">
      <c r="A9" s="4" t="s">
        <v>8</v>
      </c>
      <c r="B9" s="8">
        <v>531130</v>
      </c>
      <c r="C9" s="4" t="s">
        <v>154</v>
      </c>
      <c r="D9" s="35">
        <f>D93</f>
        <v>37723649.200000003</v>
      </c>
    </row>
    <row r="10" spans="1:4" x14ac:dyDescent="0.25">
      <c r="A10" s="4"/>
      <c r="B10" s="34">
        <f>B8-B9</f>
        <v>2592561.9700000002</v>
      </c>
      <c r="C10" s="4"/>
      <c r="D10" s="36"/>
    </row>
    <row r="11" spans="1:4" x14ac:dyDescent="0.25">
      <c r="A11" s="56" t="s">
        <v>148</v>
      </c>
      <c r="C11" s="4"/>
    </row>
    <row r="12" spans="1:4" x14ac:dyDescent="0.25">
      <c r="A12" t="s">
        <v>150</v>
      </c>
      <c r="B12">
        <v>17894370</v>
      </c>
      <c r="C12" s="4"/>
    </row>
    <row r="13" spans="1:4" x14ac:dyDescent="0.25">
      <c r="A13" s="2" t="s">
        <v>149</v>
      </c>
      <c r="C13" s="2"/>
    </row>
    <row r="14" spans="1:4" x14ac:dyDescent="0.25">
      <c r="A14" s="4" t="s">
        <v>11</v>
      </c>
      <c r="B14" s="10">
        <f>D69</f>
        <v>2622801</v>
      </c>
      <c r="C14" s="2"/>
    </row>
    <row r="15" spans="1:4" x14ac:dyDescent="0.25">
      <c r="A15" s="2" t="s">
        <v>10</v>
      </c>
      <c r="C15" s="9"/>
      <c r="D15" s="10"/>
    </row>
    <row r="16" spans="1:4" x14ac:dyDescent="0.25">
      <c r="A16" s="4" t="s">
        <v>5</v>
      </c>
      <c r="B16" s="35">
        <f>D84</f>
        <v>14619078.23</v>
      </c>
    </row>
    <row r="17" spans="1:4" x14ac:dyDescent="0.25">
      <c r="B17" s="10"/>
    </row>
    <row r="19" spans="1:4" x14ac:dyDescent="0.25">
      <c r="A19" s="4"/>
    </row>
    <row r="22" spans="1:4" ht="15.75" thickBot="1" x14ac:dyDescent="0.3">
      <c r="A22" s="11" t="s">
        <v>12</v>
      </c>
      <c r="B22" s="12">
        <f>SUM(B10:B21)</f>
        <v>37728811.200000003</v>
      </c>
      <c r="C22" s="11" t="s">
        <v>12</v>
      </c>
      <c r="D22" s="12">
        <f>SUM(D5:D21)</f>
        <v>37728811.200000003</v>
      </c>
    </row>
    <row r="23" spans="1:4" ht="15.75" thickTop="1" x14ac:dyDescent="0.25"/>
    <row r="26" spans="1:4" ht="15.75" x14ac:dyDescent="0.25">
      <c r="A26" s="57" t="s">
        <v>157</v>
      </c>
      <c r="B26" s="57"/>
      <c r="C26" s="57"/>
      <c r="D26" s="57"/>
    </row>
    <row r="27" spans="1:4" x14ac:dyDescent="0.25">
      <c r="A27" s="61" t="s">
        <v>113</v>
      </c>
      <c r="B27" s="61"/>
      <c r="C27" s="61"/>
      <c r="D27" s="61"/>
    </row>
    <row r="28" spans="1:4" x14ac:dyDescent="0.25">
      <c r="A28" s="13" t="s">
        <v>13</v>
      </c>
      <c r="B28" s="1" t="s">
        <v>14</v>
      </c>
      <c r="C28" s="13" t="s">
        <v>13</v>
      </c>
      <c r="D28" s="1" t="s">
        <v>14</v>
      </c>
    </row>
    <row r="29" spans="1:4" x14ac:dyDescent="0.25">
      <c r="A29" t="s">
        <v>15</v>
      </c>
      <c r="B29" s="3">
        <v>4477700</v>
      </c>
      <c r="C29" t="s">
        <v>16</v>
      </c>
      <c r="D29" s="3">
        <v>36103177</v>
      </c>
    </row>
    <row r="30" spans="1:4" x14ac:dyDescent="0.25">
      <c r="A30" t="s">
        <v>17</v>
      </c>
      <c r="B30" s="3">
        <v>30388570</v>
      </c>
      <c r="C30" t="s">
        <v>18</v>
      </c>
      <c r="D30" s="3">
        <v>2080650</v>
      </c>
    </row>
    <row r="31" spans="1:4" x14ac:dyDescent="0.25">
      <c r="A31" t="s">
        <v>19</v>
      </c>
      <c r="B31" s="3">
        <v>3317557</v>
      </c>
      <c r="D31" s="3"/>
    </row>
    <row r="32" spans="1:4" ht="15.75" thickBot="1" x14ac:dyDescent="0.3">
      <c r="A32" s="14" t="s">
        <v>12</v>
      </c>
      <c r="B32" s="15">
        <f>SUM(B29:B31)</f>
        <v>38183827</v>
      </c>
      <c r="C32" s="14" t="s">
        <v>12</v>
      </c>
      <c r="D32" s="15">
        <f>SUM(D29:D31)</f>
        <v>38183827</v>
      </c>
    </row>
    <row r="33" spans="1:4" ht="15.75" thickTop="1" x14ac:dyDescent="0.25">
      <c r="A33" s="16"/>
      <c r="B33" s="17"/>
      <c r="C33" s="16"/>
      <c r="D33" s="17"/>
    </row>
    <row r="34" spans="1:4" x14ac:dyDescent="0.25">
      <c r="A34" s="18" t="s">
        <v>44</v>
      </c>
      <c r="B34" s="17">
        <v>5000</v>
      </c>
      <c r="C34" t="s">
        <v>21</v>
      </c>
      <c r="D34" s="3">
        <f>B31</f>
        <v>3317557</v>
      </c>
    </row>
    <row r="35" spans="1:4" x14ac:dyDescent="0.25">
      <c r="A35" s="18" t="s">
        <v>20</v>
      </c>
      <c r="B35" s="19">
        <v>7841.23</v>
      </c>
    </row>
    <row r="36" spans="1:4" x14ac:dyDescent="0.25">
      <c r="A36" s="18" t="s">
        <v>22</v>
      </c>
      <c r="B36" s="19">
        <v>8610</v>
      </c>
      <c r="D36" s="3"/>
    </row>
    <row r="37" spans="1:4" x14ac:dyDescent="0.25">
      <c r="A37" s="18" t="s">
        <v>45</v>
      </c>
      <c r="B37" s="19">
        <v>19000</v>
      </c>
      <c r="D37" s="3"/>
    </row>
    <row r="38" spans="1:4" x14ac:dyDescent="0.25">
      <c r="A38" s="18" t="s">
        <v>23</v>
      </c>
      <c r="B38" s="19">
        <v>7810</v>
      </c>
      <c r="D38" s="3"/>
    </row>
    <row r="39" spans="1:4" x14ac:dyDescent="0.25">
      <c r="A39" s="18" t="s">
        <v>24</v>
      </c>
      <c r="B39" s="19">
        <v>851</v>
      </c>
      <c r="D39" s="3"/>
    </row>
    <row r="40" spans="1:4" x14ac:dyDescent="0.25">
      <c r="A40" s="18" t="s">
        <v>46</v>
      </c>
      <c r="B40" s="19">
        <v>4500</v>
      </c>
      <c r="D40" s="3"/>
    </row>
    <row r="41" spans="1:4" x14ac:dyDescent="0.25">
      <c r="A41" s="18" t="s">
        <v>47</v>
      </c>
      <c r="B41" s="19">
        <v>1640</v>
      </c>
      <c r="D41" s="3"/>
    </row>
    <row r="42" spans="1:4" x14ac:dyDescent="0.25">
      <c r="A42" s="18" t="s">
        <v>48</v>
      </c>
      <c r="B42" s="19">
        <v>167537</v>
      </c>
      <c r="D42" s="3"/>
    </row>
    <row r="43" spans="1:4" x14ac:dyDescent="0.25">
      <c r="A43" s="18" t="s">
        <v>49</v>
      </c>
      <c r="B43" s="19">
        <v>2310752</v>
      </c>
      <c r="D43" s="3"/>
    </row>
    <row r="44" spans="1:4" x14ac:dyDescent="0.25">
      <c r="A44" s="18" t="s">
        <v>25</v>
      </c>
      <c r="B44" s="19">
        <v>5000</v>
      </c>
      <c r="D44" s="3"/>
    </row>
    <row r="45" spans="1:4" x14ac:dyDescent="0.25">
      <c r="A45" s="18" t="s">
        <v>26</v>
      </c>
      <c r="B45" s="19">
        <v>5460</v>
      </c>
      <c r="D45" s="3"/>
    </row>
    <row r="46" spans="1:4" x14ac:dyDescent="0.25">
      <c r="A46" s="18" t="s">
        <v>50</v>
      </c>
      <c r="B46" s="19">
        <v>1870</v>
      </c>
      <c r="D46" s="3"/>
    </row>
    <row r="47" spans="1:4" x14ac:dyDescent="0.25">
      <c r="A47" s="20" t="s">
        <v>27</v>
      </c>
      <c r="B47" s="19">
        <v>4836.8999999999996</v>
      </c>
      <c r="D47" s="3"/>
    </row>
    <row r="48" spans="1:4" x14ac:dyDescent="0.25">
      <c r="A48" s="20" t="s">
        <v>42</v>
      </c>
      <c r="B48" s="19">
        <v>144000</v>
      </c>
      <c r="D48" s="3"/>
    </row>
    <row r="49" spans="1:4" x14ac:dyDescent="0.25">
      <c r="A49" s="18" t="s">
        <v>51</v>
      </c>
      <c r="B49" s="19">
        <v>297000</v>
      </c>
      <c r="D49" s="3"/>
    </row>
    <row r="50" spans="1:4" x14ac:dyDescent="0.25">
      <c r="A50" s="18" t="s">
        <v>28</v>
      </c>
      <c r="B50" s="19">
        <v>5620</v>
      </c>
      <c r="D50" s="3"/>
    </row>
    <row r="51" spans="1:4" x14ac:dyDescent="0.25">
      <c r="A51" s="18" t="s">
        <v>29</v>
      </c>
      <c r="B51" s="19">
        <v>3950</v>
      </c>
      <c r="D51" s="3"/>
    </row>
    <row r="52" spans="1:4" x14ac:dyDescent="0.25">
      <c r="A52" s="18" t="s">
        <v>30</v>
      </c>
      <c r="B52" s="19">
        <v>7535</v>
      </c>
      <c r="D52" s="3"/>
    </row>
    <row r="53" spans="1:4" x14ac:dyDescent="0.25">
      <c r="A53" s="18" t="s">
        <v>31</v>
      </c>
      <c r="B53" s="3">
        <v>308743.87</v>
      </c>
      <c r="D53" s="3"/>
    </row>
    <row r="54" spans="1:4" ht="15.75" thickBot="1" x14ac:dyDescent="0.3">
      <c r="A54" s="14" t="s">
        <v>12</v>
      </c>
      <c r="B54" s="15">
        <f>SUM(B34:B53)</f>
        <v>3317557</v>
      </c>
      <c r="C54" s="14" t="s">
        <v>12</v>
      </c>
      <c r="D54" s="15">
        <f>SUM(D34:D53)</f>
        <v>3317557</v>
      </c>
    </row>
    <row r="55" spans="1:4" ht="15.75" thickTop="1" x14ac:dyDescent="0.25"/>
    <row r="60" spans="1:4" ht="15.75" x14ac:dyDescent="0.25">
      <c r="A60" s="40" t="s">
        <v>157</v>
      </c>
      <c r="B60" s="40"/>
      <c r="C60" s="40"/>
      <c r="D60" s="40"/>
    </row>
    <row r="61" spans="1:4" x14ac:dyDescent="0.25">
      <c r="A61" t="s">
        <v>32</v>
      </c>
    </row>
    <row r="63" spans="1:4" x14ac:dyDescent="0.25">
      <c r="A63" s="2" t="s">
        <v>152</v>
      </c>
    </row>
    <row r="64" spans="1:4" x14ac:dyDescent="0.25">
      <c r="A64" t="s">
        <v>139</v>
      </c>
      <c r="D64" s="25">
        <v>103946</v>
      </c>
    </row>
    <row r="65" spans="1:4" x14ac:dyDescent="0.25">
      <c r="A65" t="s">
        <v>142</v>
      </c>
      <c r="D65" s="25">
        <v>1012132</v>
      </c>
    </row>
    <row r="66" spans="1:4" x14ac:dyDescent="0.25">
      <c r="A66" t="s">
        <v>136</v>
      </c>
      <c r="D66" s="25">
        <v>164893</v>
      </c>
    </row>
    <row r="67" spans="1:4" x14ac:dyDescent="0.25">
      <c r="A67" t="s">
        <v>145</v>
      </c>
      <c r="D67" s="25">
        <v>42400</v>
      </c>
    </row>
    <row r="68" spans="1:4" x14ac:dyDescent="0.25">
      <c r="A68" t="s">
        <v>153</v>
      </c>
      <c r="D68" s="25">
        <v>1299430</v>
      </c>
    </row>
    <row r="69" spans="1:4" ht="15.75" thickBot="1" x14ac:dyDescent="0.3">
      <c r="A69" s="14" t="s">
        <v>12</v>
      </c>
      <c r="B69" s="14"/>
      <c r="C69" s="14"/>
      <c r="D69" s="37">
        <f>SUM(D61:D68)</f>
        <v>2622801</v>
      </c>
    </row>
    <row r="70" spans="1:4" ht="15.75" thickTop="1" x14ac:dyDescent="0.25"/>
    <row r="74" spans="1:4" x14ac:dyDescent="0.25">
      <c r="A74" s="2" t="s">
        <v>151</v>
      </c>
      <c r="D74" s="3"/>
    </row>
    <row r="76" spans="1:4" x14ac:dyDescent="0.25">
      <c r="A76" s="21" t="s">
        <v>33</v>
      </c>
      <c r="D76" s="35">
        <f>D135</f>
        <v>13030380</v>
      </c>
    </row>
    <row r="77" spans="1:4" x14ac:dyDescent="0.25">
      <c r="A77" s="32" t="s">
        <v>100</v>
      </c>
      <c r="D77" s="35">
        <f>D200</f>
        <v>1009354</v>
      </c>
    </row>
    <row r="78" spans="1:4" x14ac:dyDescent="0.25">
      <c r="A78" s="32" t="s">
        <v>105</v>
      </c>
      <c r="D78" s="35">
        <v>516386.23</v>
      </c>
    </row>
    <row r="79" spans="1:4" x14ac:dyDescent="0.25">
      <c r="A79" t="s">
        <v>102</v>
      </c>
      <c r="D79" s="35">
        <v>140</v>
      </c>
    </row>
    <row r="80" spans="1:4" x14ac:dyDescent="0.25">
      <c r="A80" s="21" t="s">
        <v>34</v>
      </c>
      <c r="D80" s="35">
        <v>25600</v>
      </c>
    </row>
    <row r="81" spans="1:4" x14ac:dyDescent="0.25">
      <c r="A81" s="5" t="s">
        <v>101</v>
      </c>
      <c r="D81" s="35">
        <v>20000</v>
      </c>
    </row>
    <row r="82" spans="1:4" x14ac:dyDescent="0.25">
      <c r="A82" s="5" t="s">
        <v>103</v>
      </c>
      <c r="D82" s="35">
        <v>16515</v>
      </c>
    </row>
    <row r="83" spans="1:4" x14ac:dyDescent="0.25">
      <c r="A83" t="s">
        <v>104</v>
      </c>
      <c r="D83" s="35">
        <v>703</v>
      </c>
    </row>
    <row r="84" spans="1:4" ht="15.75" thickBot="1" x14ac:dyDescent="0.3">
      <c r="A84" s="14" t="s">
        <v>12</v>
      </c>
      <c r="B84" s="14"/>
      <c r="C84" s="14"/>
      <c r="D84" s="37">
        <f>SUM(D76:D83)</f>
        <v>14619078.23</v>
      </c>
    </row>
    <row r="85" spans="1:4" ht="15.75" thickTop="1" x14ac:dyDescent="0.25">
      <c r="A85" s="21"/>
      <c r="D85" s="36"/>
    </row>
    <row r="86" spans="1:4" x14ac:dyDescent="0.25">
      <c r="A86" s="2" t="s">
        <v>156</v>
      </c>
      <c r="D86" s="36"/>
    </row>
    <row r="87" spans="1:4" x14ac:dyDescent="0.25">
      <c r="A87" s="32" t="s">
        <v>97</v>
      </c>
      <c r="D87" s="38">
        <f>D186</f>
        <v>509330</v>
      </c>
    </row>
    <row r="88" spans="1:4" x14ac:dyDescent="0.25">
      <c r="A88" s="32" t="s">
        <v>107</v>
      </c>
      <c r="D88" s="38">
        <v>318143</v>
      </c>
    </row>
    <row r="89" spans="1:4" x14ac:dyDescent="0.25">
      <c r="A89" t="s">
        <v>35</v>
      </c>
      <c r="D89" s="35">
        <v>24529.200000000001</v>
      </c>
    </row>
    <row r="90" spans="1:4" x14ac:dyDescent="0.25">
      <c r="A90" s="21" t="s">
        <v>36</v>
      </c>
      <c r="D90" s="35">
        <f>D169</f>
        <v>33942382</v>
      </c>
    </row>
    <row r="91" spans="1:4" x14ac:dyDescent="0.25">
      <c r="A91" s="21" t="s">
        <v>37</v>
      </c>
      <c r="D91" s="35">
        <f>D30</f>
        <v>2080650</v>
      </c>
    </row>
    <row r="92" spans="1:4" x14ac:dyDescent="0.25">
      <c r="A92" t="s">
        <v>106</v>
      </c>
      <c r="D92" s="35">
        <v>848615</v>
      </c>
    </row>
    <row r="93" spans="1:4" ht="15.75" thickBot="1" x14ac:dyDescent="0.3">
      <c r="A93" s="14" t="s">
        <v>12</v>
      </c>
      <c r="B93" s="14"/>
      <c r="C93" s="14"/>
      <c r="D93" s="37">
        <f>SUM(D87:D92)</f>
        <v>37723649.200000003</v>
      </c>
    </row>
    <row r="94" spans="1:4" ht="15.75" thickTop="1" x14ac:dyDescent="0.25">
      <c r="A94" s="7"/>
      <c r="D94" s="36"/>
    </row>
    <row r="95" spans="1:4" x14ac:dyDescent="0.25">
      <c r="A95" s="2" t="s">
        <v>155</v>
      </c>
      <c r="D95" s="36"/>
    </row>
    <row r="96" spans="1:4" x14ac:dyDescent="0.25">
      <c r="A96" s="33" t="s">
        <v>108</v>
      </c>
      <c r="B96" s="17"/>
      <c r="C96" s="16"/>
      <c r="D96" s="39"/>
    </row>
    <row r="97" spans="1:4" x14ac:dyDescent="0.25">
      <c r="A97" s="22" t="s">
        <v>38</v>
      </c>
      <c r="B97" s="17">
        <v>496</v>
      </c>
      <c r="C97" s="16"/>
      <c r="D97" s="39"/>
    </row>
    <row r="98" spans="1:4" x14ac:dyDescent="0.25">
      <c r="A98" s="22" t="s">
        <v>39</v>
      </c>
      <c r="B98" s="23">
        <v>74</v>
      </c>
      <c r="C98" s="16"/>
      <c r="D98" s="39">
        <f>B97-B98</f>
        <v>422</v>
      </c>
    </row>
    <row r="99" spans="1:4" x14ac:dyDescent="0.25">
      <c r="A99" s="33" t="s">
        <v>109</v>
      </c>
      <c r="B99" s="17"/>
      <c r="C99" s="16"/>
      <c r="D99" s="39"/>
    </row>
    <row r="100" spans="1:4" x14ac:dyDescent="0.25">
      <c r="A100" s="22" t="s">
        <v>38</v>
      </c>
      <c r="B100" s="17">
        <v>741</v>
      </c>
      <c r="C100" s="16"/>
      <c r="D100" s="39"/>
    </row>
    <row r="101" spans="1:4" x14ac:dyDescent="0.25">
      <c r="A101" s="22" t="s">
        <v>39</v>
      </c>
      <c r="B101" s="23">
        <v>111</v>
      </c>
      <c r="C101" s="16"/>
      <c r="D101" s="39">
        <f>B100-B101</f>
        <v>630</v>
      </c>
    </row>
    <row r="102" spans="1:4" x14ac:dyDescent="0.25">
      <c r="A102" s="33" t="s">
        <v>110</v>
      </c>
      <c r="B102" s="17"/>
      <c r="C102" s="16"/>
      <c r="D102" s="17"/>
    </row>
    <row r="103" spans="1:4" x14ac:dyDescent="0.25">
      <c r="A103" s="22" t="s">
        <v>38</v>
      </c>
      <c r="B103" s="17">
        <v>1007</v>
      </c>
      <c r="C103" s="16"/>
      <c r="D103" s="17"/>
    </row>
    <row r="104" spans="1:4" x14ac:dyDescent="0.25">
      <c r="A104" s="22" t="s">
        <v>39</v>
      </c>
      <c r="B104" s="23">
        <v>101</v>
      </c>
      <c r="C104" s="16"/>
      <c r="D104" s="17">
        <f>B103-B104</f>
        <v>906</v>
      </c>
    </row>
    <row r="105" spans="1:4" x14ac:dyDescent="0.25">
      <c r="A105" s="33" t="s">
        <v>111</v>
      </c>
      <c r="B105" s="17"/>
      <c r="C105" s="16"/>
      <c r="D105" s="17"/>
    </row>
    <row r="106" spans="1:4" x14ac:dyDescent="0.25">
      <c r="A106" s="22" t="s">
        <v>38</v>
      </c>
      <c r="B106" s="17">
        <v>2206</v>
      </c>
      <c r="C106" s="16"/>
      <c r="D106" s="17"/>
    </row>
    <row r="107" spans="1:4" x14ac:dyDescent="0.25">
      <c r="A107" s="22" t="s">
        <v>39</v>
      </c>
      <c r="B107" s="23">
        <v>331</v>
      </c>
      <c r="C107" s="16"/>
      <c r="D107" s="17">
        <f>B106-B107</f>
        <v>1875</v>
      </c>
    </row>
    <row r="108" spans="1:4" x14ac:dyDescent="0.25">
      <c r="A108" s="33" t="s">
        <v>112</v>
      </c>
      <c r="B108" s="17"/>
      <c r="C108" s="16"/>
      <c r="D108" s="17"/>
    </row>
    <row r="109" spans="1:4" x14ac:dyDescent="0.25">
      <c r="A109" s="22" t="s">
        <v>38</v>
      </c>
      <c r="B109" s="17">
        <v>1563</v>
      </c>
      <c r="C109" s="16"/>
      <c r="D109" s="17"/>
    </row>
    <row r="110" spans="1:4" x14ac:dyDescent="0.25">
      <c r="A110" s="22" t="s">
        <v>39</v>
      </c>
      <c r="B110" s="23">
        <v>234</v>
      </c>
      <c r="C110" s="16"/>
      <c r="D110" s="17">
        <f>B109-B110</f>
        <v>1329</v>
      </c>
    </row>
    <row r="111" spans="1:4" ht="15.75" thickBot="1" x14ac:dyDescent="0.3">
      <c r="A111" s="14" t="s">
        <v>12</v>
      </c>
      <c r="B111" s="14"/>
      <c r="C111" s="14"/>
      <c r="D111" s="15">
        <f>SUM(D98:D110)</f>
        <v>5162</v>
      </c>
    </row>
    <row r="112" spans="1:4" ht="15.75" thickTop="1" x14ac:dyDescent="0.25"/>
    <row r="121" spans="1:4" ht="15.75" x14ac:dyDescent="0.25">
      <c r="A121" s="57" t="s">
        <v>157</v>
      </c>
      <c r="B121" s="57"/>
      <c r="C121" s="57"/>
      <c r="D121" s="57"/>
    </row>
    <row r="122" spans="1:4" ht="15.75" x14ac:dyDescent="0.25">
      <c r="A122" s="57" t="s">
        <v>66</v>
      </c>
      <c r="B122" s="57"/>
      <c r="C122" s="57"/>
      <c r="D122" s="57"/>
    </row>
    <row r="123" spans="1:4" x14ac:dyDescent="0.25">
      <c r="A123" s="58" t="s">
        <v>40</v>
      </c>
      <c r="B123" s="58"/>
      <c r="C123" s="58"/>
      <c r="D123" s="58"/>
    </row>
    <row r="124" spans="1:4" x14ac:dyDescent="0.25">
      <c r="D124" s="24" t="s">
        <v>1</v>
      </c>
    </row>
    <row r="125" spans="1:4" x14ac:dyDescent="0.25">
      <c r="A125" t="s">
        <v>54</v>
      </c>
      <c r="D125">
        <v>462825</v>
      </c>
    </row>
    <row r="126" spans="1:4" x14ac:dyDescent="0.25">
      <c r="A126" t="s">
        <v>56</v>
      </c>
      <c r="D126">
        <v>1229525</v>
      </c>
    </row>
    <row r="127" spans="1:4" x14ac:dyDescent="0.25">
      <c r="A127" t="s">
        <v>57</v>
      </c>
      <c r="D127">
        <v>857495</v>
      </c>
    </row>
    <row r="128" spans="1:4" x14ac:dyDescent="0.25">
      <c r="A128" t="s">
        <v>58</v>
      </c>
      <c r="D128">
        <v>2063125</v>
      </c>
    </row>
    <row r="129" spans="1:4" x14ac:dyDescent="0.25">
      <c r="A129" t="s">
        <v>59</v>
      </c>
      <c r="D129">
        <v>128000</v>
      </c>
    </row>
    <row r="130" spans="1:4" x14ac:dyDescent="0.25">
      <c r="A130" t="s">
        <v>60</v>
      </c>
      <c r="D130">
        <v>4079250</v>
      </c>
    </row>
    <row r="131" spans="1:4" x14ac:dyDescent="0.25">
      <c r="A131" t="s">
        <v>61</v>
      </c>
      <c r="D131">
        <v>1440222</v>
      </c>
    </row>
    <row r="132" spans="1:4" x14ac:dyDescent="0.25">
      <c r="A132" t="s">
        <v>62</v>
      </c>
      <c r="D132">
        <v>40123</v>
      </c>
    </row>
    <row r="133" spans="1:4" x14ac:dyDescent="0.25">
      <c r="A133" t="s">
        <v>64</v>
      </c>
      <c r="D133">
        <v>1058565</v>
      </c>
    </row>
    <row r="134" spans="1:4" x14ac:dyDescent="0.25">
      <c r="A134" t="s">
        <v>65</v>
      </c>
      <c r="D134">
        <v>1671250</v>
      </c>
    </row>
    <row r="135" spans="1:4" ht="15.75" thickBot="1" x14ac:dyDescent="0.3">
      <c r="D135" s="15">
        <f>SUM(D125:D134)</f>
        <v>13030380</v>
      </c>
    </row>
    <row r="136" spans="1:4" ht="15.75" thickTop="1" x14ac:dyDescent="0.25"/>
    <row r="139" spans="1:4" ht="15.75" x14ac:dyDescent="0.25">
      <c r="A139" s="57" t="s">
        <v>157</v>
      </c>
      <c r="B139" s="57"/>
      <c r="C139" s="57"/>
      <c r="D139" s="57"/>
    </row>
    <row r="140" spans="1:4" ht="15.75" x14ac:dyDescent="0.25">
      <c r="A140" s="57" t="s">
        <v>66</v>
      </c>
      <c r="B140" s="57"/>
      <c r="C140" s="57"/>
      <c r="D140" s="57"/>
    </row>
    <row r="141" spans="1:4" x14ac:dyDescent="0.25">
      <c r="A141" s="58" t="s">
        <v>41</v>
      </c>
      <c r="B141" s="58"/>
      <c r="C141" s="58"/>
      <c r="D141" s="58"/>
    </row>
    <row r="142" spans="1:4" x14ac:dyDescent="0.25">
      <c r="D142" s="24" t="s">
        <v>1</v>
      </c>
    </row>
    <row r="143" spans="1:4" x14ac:dyDescent="0.25">
      <c r="A143" s="5" t="s">
        <v>67</v>
      </c>
      <c r="D143" s="27">
        <v>518160</v>
      </c>
    </row>
    <row r="144" spans="1:4" x14ac:dyDescent="0.25">
      <c r="A144" s="5" t="s">
        <v>68</v>
      </c>
      <c r="D144" s="26">
        <v>504200</v>
      </c>
    </row>
    <row r="145" spans="1:4" x14ac:dyDescent="0.25">
      <c r="A145" t="s">
        <v>70</v>
      </c>
      <c r="D145" s="28">
        <v>681975</v>
      </c>
    </row>
    <row r="146" spans="1:4" x14ac:dyDescent="0.25">
      <c r="A146" t="s">
        <v>72</v>
      </c>
      <c r="D146" s="29">
        <v>686953</v>
      </c>
    </row>
    <row r="147" spans="1:4" x14ac:dyDescent="0.25">
      <c r="A147" t="s">
        <v>73</v>
      </c>
      <c r="D147" s="27">
        <v>2113452</v>
      </c>
    </row>
    <row r="148" spans="1:4" x14ac:dyDescent="0.25">
      <c r="A148" t="s">
        <v>75</v>
      </c>
      <c r="D148" s="27">
        <v>20197</v>
      </c>
    </row>
    <row r="149" spans="1:4" x14ac:dyDescent="0.25">
      <c r="A149" t="s">
        <v>76</v>
      </c>
      <c r="D149" s="27">
        <v>4228480</v>
      </c>
    </row>
    <row r="150" spans="1:4" x14ac:dyDescent="0.25">
      <c r="A150" t="s">
        <v>77</v>
      </c>
      <c r="D150" s="27">
        <v>966848</v>
      </c>
    </row>
    <row r="151" spans="1:4" x14ac:dyDescent="0.25">
      <c r="A151" t="s">
        <v>78</v>
      </c>
      <c r="D151" s="27">
        <v>205783</v>
      </c>
    </row>
    <row r="152" spans="1:4" x14ac:dyDescent="0.25">
      <c r="A152" t="s">
        <v>79</v>
      </c>
      <c r="D152" s="27">
        <v>706233</v>
      </c>
    </row>
    <row r="153" spans="1:4" x14ac:dyDescent="0.25">
      <c r="A153" t="s">
        <v>80</v>
      </c>
      <c r="D153" s="27">
        <v>538700</v>
      </c>
    </row>
    <row r="154" spans="1:4" x14ac:dyDescent="0.25">
      <c r="A154" t="s">
        <v>81</v>
      </c>
      <c r="D154" s="27">
        <v>20344</v>
      </c>
    </row>
    <row r="155" spans="1:4" x14ac:dyDescent="0.25">
      <c r="A155" t="s">
        <v>83</v>
      </c>
      <c r="D155" s="27">
        <v>157500</v>
      </c>
    </row>
    <row r="156" spans="1:4" x14ac:dyDescent="0.25">
      <c r="A156" t="s">
        <v>84</v>
      </c>
      <c r="D156" s="27">
        <v>1776440</v>
      </c>
    </row>
    <row r="157" spans="1:4" x14ac:dyDescent="0.25">
      <c r="A157" t="s">
        <v>85</v>
      </c>
      <c r="D157" s="27">
        <v>2707160</v>
      </c>
    </row>
    <row r="158" spans="1:4" x14ac:dyDescent="0.25">
      <c r="A158" t="s">
        <v>86</v>
      </c>
      <c r="D158" s="27">
        <v>428100</v>
      </c>
    </row>
    <row r="159" spans="1:4" x14ac:dyDescent="0.25">
      <c r="A159" t="s">
        <v>87</v>
      </c>
      <c r="D159" s="27">
        <v>8841351</v>
      </c>
    </row>
    <row r="160" spans="1:4" x14ac:dyDescent="0.25">
      <c r="A160" t="s">
        <v>88</v>
      </c>
      <c r="D160" s="27">
        <v>2204541</v>
      </c>
    </row>
    <row r="161" spans="1:4" x14ac:dyDescent="0.25">
      <c r="A161" t="s">
        <v>89</v>
      </c>
      <c r="D161" s="27">
        <v>66612</v>
      </c>
    </row>
    <row r="162" spans="1:4" x14ac:dyDescent="0.25">
      <c r="A162" t="s">
        <v>90</v>
      </c>
      <c r="D162" s="27">
        <v>93945</v>
      </c>
    </row>
    <row r="163" spans="1:4" x14ac:dyDescent="0.25">
      <c r="A163" t="s">
        <v>91</v>
      </c>
      <c r="D163" s="27">
        <v>74850</v>
      </c>
    </row>
    <row r="164" spans="1:4" x14ac:dyDescent="0.25">
      <c r="A164" t="s">
        <v>92</v>
      </c>
      <c r="D164" s="27">
        <v>42838</v>
      </c>
    </row>
    <row r="165" spans="1:4" x14ac:dyDescent="0.25">
      <c r="A165" t="s">
        <v>93</v>
      </c>
      <c r="D165" s="27">
        <v>667761</v>
      </c>
    </row>
    <row r="166" spans="1:4" x14ac:dyDescent="0.25">
      <c r="A166" t="s">
        <v>94</v>
      </c>
      <c r="D166" s="27">
        <v>5211031</v>
      </c>
    </row>
    <row r="167" spans="1:4" x14ac:dyDescent="0.25">
      <c r="A167" t="s">
        <v>95</v>
      </c>
      <c r="D167" s="27">
        <v>319920</v>
      </c>
    </row>
    <row r="168" spans="1:4" x14ac:dyDescent="0.25">
      <c r="A168" t="s">
        <v>96</v>
      </c>
      <c r="D168" s="27">
        <v>159008</v>
      </c>
    </row>
    <row r="169" spans="1:4" ht="15.75" thickBot="1" x14ac:dyDescent="0.3">
      <c r="D169" s="15">
        <f>SUM(D143:D168)</f>
        <v>33942382</v>
      </c>
    </row>
    <row r="170" spans="1:4" ht="15.75" thickTop="1" x14ac:dyDescent="0.25"/>
    <row r="179" spans="1:4" ht="15.75" x14ac:dyDescent="0.25">
      <c r="A179" s="57" t="s">
        <v>157</v>
      </c>
      <c r="B179" s="57"/>
      <c r="C179" s="57"/>
      <c r="D179" s="57"/>
    </row>
    <row r="180" spans="1:4" ht="15.75" x14ac:dyDescent="0.25">
      <c r="A180" s="57" t="s">
        <v>66</v>
      </c>
      <c r="B180" s="57"/>
      <c r="C180" s="57"/>
      <c r="D180" s="57"/>
    </row>
    <row r="181" spans="1:4" x14ac:dyDescent="0.25">
      <c r="A181" s="58" t="s">
        <v>98</v>
      </c>
      <c r="B181" s="58"/>
      <c r="C181" s="58"/>
      <c r="D181" s="58"/>
    </row>
    <row r="183" spans="1:4" x14ac:dyDescent="0.25">
      <c r="A183" s="5" t="s">
        <v>53</v>
      </c>
      <c r="D183" s="30">
        <v>78880</v>
      </c>
    </row>
    <row r="184" spans="1:4" x14ac:dyDescent="0.25">
      <c r="A184" t="s">
        <v>55</v>
      </c>
      <c r="D184" s="25">
        <v>258650</v>
      </c>
    </row>
    <row r="185" spans="1:4" x14ac:dyDescent="0.25">
      <c r="A185" t="s">
        <v>63</v>
      </c>
      <c r="D185" s="25">
        <v>171800</v>
      </c>
    </row>
    <row r="186" spans="1:4" ht="15.75" thickBot="1" x14ac:dyDescent="0.3">
      <c r="D186" s="31">
        <f>SUM(D183:D185)</f>
        <v>509330</v>
      </c>
    </row>
    <row r="187" spans="1:4" ht="15.75" thickTop="1" x14ac:dyDescent="0.25"/>
    <row r="192" spans="1:4" ht="15.75" x14ac:dyDescent="0.25">
      <c r="A192" s="57" t="s">
        <v>157</v>
      </c>
      <c r="B192" s="57"/>
      <c r="C192" s="57"/>
      <c r="D192" s="57"/>
    </row>
    <row r="193" spans="1:4" ht="15.75" x14ac:dyDescent="0.25">
      <c r="A193" s="57" t="s">
        <v>66</v>
      </c>
      <c r="B193" s="57"/>
      <c r="C193" s="57"/>
      <c r="D193" s="57"/>
    </row>
    <row r="194" spans="1:4" x14ac:dyDescent="0.25">
      <c r="A194" s="58" t="s">
        <v>99</v>
      </c>
      <c r="B194" s="58"/>
      <c r="C194" s="58"/>
      <c r="D194" s="58"/>
    </row>
    <row r="196" spans="1:4" x14ac:dyDescent="0.25">
      <c r="A196" t="s">
        <v>69</v>
      </c>
      <c r="D196" s="30">
        <v>230562</v>
      </c>
    </row>
    <row r="197" spans="1:4" x14ac:dyDescent="0.25">
      <c r="A197" t="s">
        <v>71</v>
      </c>
      <c r="D197" s="25">
        <v>150000</v>
      </c>
    </row>
    <row r="198" spans="1:4" x14ac:dyDescent="0.25">
      <c r="A198" t="s">
        <v>74</v>
      </c>
      <c r="D198" s="25">
        <v>502717</v>
      </c>
    </row>
    <row r="199" spans="1:4" x14ac:dyDescent="0.25">
      <c r="A199" t="s">
        <v>82</v>
      </c>
      <c r="D199" s="25">
        <v>126075</v>
      </c>
    </row>
    <row r="200" spans="1:4" ht="15.75" thickBot="1" x14ac:dyDescent="0.3">
      <c r="D200" s="31">
        <f>SUM(D196:D199)</f>
        <v>1009354</v>
      </c>
    </row>
    <row r="201" spans="1:4" ht="15.75" thickTop="1" x14ac:dyDescent="0.25"/>
  </sheetData>
  <mergeCells count="16">
    <mergeCell ref="A1:D1"/>
    <mergeCell ref="A2:D2"/>
    <mergeCell ref="A121:D121"/>
    <mergeCell ref="A122:D122"/>
    <mergeCell ref="A192:D192"/>
    <mergeCell ref="A26:D26"/>
    <mergeCell ref="A27:D27"/>
    <mergeCell ref="A193:D193"/>
    <mergeCell ref="A194:D194"/>
    <mergeCell ref="A123:D123"/>
    <mergeCell ref="A139:D139"/>
    <mergeCell ref="A140:D140"/>
    <mergeCell ref="A141:D141"/>
    <mergeCell ref="A179:D179"/>
    <mergeCell ref="A180:D180"/>
    <mergeCell ref="A181:D18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24" workbookViewId="0">
      <selection activeCell="F34" sqref="F34"/>
    </sheetView>
  </sheetViews>
  <sheetFormatPr defaultRowHeight="15" x14ac:dyDescent="0.25"/>
  <cols>
    <col min="1" max="1" width="20.5703125" customWidth="1"/>
    <col min="3" max="3" width="10.5703125" bestFit="1" customWidth="1"/>
    <col min="4" max="4" width="12.5703125" bestFit="1" customWidth="1"/>
    <col min="5" max="6" width="10.5703125" bestFit="1" customWidth="1"/>
    <col min="7" max="7" width="9.5703125" bestFit="1" customWidth="1"/>
    <col min="8" max="8" width="8.5703125" bestFit="1" customWidth="1"/>
    <col min="9" max="9" width="11.28515625" bestFit="1" customWidth="1"/>
    <col min="10" max="10" width="10" bestFit="1" customWidth="1"/>
    <col min="11" max="11" width="10.5703125" bestFit="1" customWidth="1"/>
    <col min="12" max="12" width="10.28515625" bestFit="1" customWidth="1"/>
    <col min="13" max="13" width="12" bestFit="1" customWidth="1"/>
  </cols>
  <sheetData>
    <row r="1" spans="1:13" ht="15.75" x14ac:dyDescent="0.25">
      <c r="A1" s="41" t="s">
        <v>158</v>
      </c>
    </row>
    <row r="2" spans="1:13" x14ac:dyDescent="0.25">
      <c r="A2" s="2" t="s">
        <v>115</v>
      </c>
    </row>
    <row r="3" spans="1:13" x14ac:dyDescent="0.25">
      <c r="A3" s="42" t="s">
        <v>116</v>
      </c>
      <c r="B3" s="42"/>
      <c r="C3" s="43" t="s">
        <v>117</v>
      </c>
      <c r="D3" s="43" t="s">
        <v>118</v>
      </c>
      <c r="E3" s="43" t="s">
        <v>12</v>
      </c>
      <c r="F3" s="43" t="s">
        <v>119</v>
      </c>
      <c r="G3" s="43" t="s">
        <v>120</v>
      </c>
      <c r="H3" s="43" t="s">
        <v>121</v>
      </c>
      <c r="I3" s="43" t="s">
        <v>117</v>
      </c>
      <c r="J3" s="43" t="s">
        <v>122</v>
      </c>
      <c r="K3" s="43" t="s">
        <v>123</v>
      </c>
      <c r="L3" s="43" t="s">
        <v>124</v>
      </c>
      <c r="M3" s="43" t="s">
        <v>125</v>
      </c>
    </row>
    <row r="4" spans="1:13" ht="15.75" thickBot="1" x14ac:dyDescent="0.3">
      <c r="A4" s="44"/>
      <c r="B4" s="44"/>
      <c r="C4" s="45" t="s">
        <v>140</v>
      </c>
      <c r="D4" s="45" t="s">
        <v>126</v>
      </c>
      <c r="E4" s="45"/>
      <c r="F4" s="45"/>
      <c r="G4" s="45" t="s">
        <v>127</v>
      </c>
      <c r="H4" s="45" t="s">
        <v>128</v>
      </c>
      <c r="I4" s="45" t="s">
        <v>141</v>
      </c>
      <c r="J4" s="45" t="s">
        <v>129</v>
      </c>
      <c r="K4" s="45" t="s">
        <v>119</v>
      </c>
      <c r="L4" s="45" t="s">
        <v>130</v>
      </c>
      <c r="M4" s="45"/>
    </row>
    <row r="5" spans="1:13" ht="15.75" thickTop="1" x14ac:dyDescent="0.25">
      <c r="A5" s="46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25">
      <c r="A6" t="s">
        <v>139</v>
      </c>
      <c r="C6" s="48">
        <v>0</v>
      </c>
      <c r="D6" s="48">
        <v>100000</v>
      </c>
      <c r="E6" s="48">
        <f>C6+D6</f>
        <v>100000</v>
      </c>
      <c r="F6" s="48">
        <v>0</v>
      </c>
      <c r="G6" s="48">
        <v>4385</v>
      </c>
      <c r="H6" s="48">
        <v>439</v>
      </c>
      <c r="I6" s="48">
        <f>C6+D6-F6+G6-H6</f>
        <v>103946</v>
      </c>
      <c r="J6" s="49" t="s">
        <v>131</v>
      </c>
      <c r="K6" s="49" t="s">
        <v>137</v>
      </c>
      <c r="L6" s="49" t="s">
        <v>133</v>
      </c>
      <c r="M6" s="49" t="s">
        <v>147</v>
      </c>
    </row>
    <row r="7" spans="1:13" x14ac:dyDescent="0.25">
      <c r="A7" s="54" t="s">
        <v>143</v>
      </c>
      <c r="C7" s="50"/>
      <c r="D7" s="50"/>
      <c r="E7" s="50"/>
      <c r="F7" s="50"/>
      <c r="G7" s="50"/>
      <c r="H7" s="50"/>
      <c r="I7" s="50"/>
    </row>
    <row r="8" spans="1:13" x14ac:dyDescent="0.25">
      <c r="A8" s="54" t="s">
        <v>144</v>
      </c>
      <c r="C8" s="50"/>
      <c r="D8" s="50"/>
      <c r="E8" s="50"/>
      <c r="F8" s="50"/>
      <c r="G8" s="50"/>
      <c r="H8" s="50"/>
      <c r="I8" s="50"/>
    </row>
    <row r="9" spans="1:13" x14ac:dyDescent="0.25">
      <c r="C9" s="50"/>
      <c r="D9" s="50"/>
      <c r="E9" s="50"/>
      <c r="F9" s="50"/>
      <c r="G9" s="50"/>
      <c r="H9" s="50"/>
      <c r="I9" s="50"/>
    </row>
    <row r="10" spans="1:13" x14ac:dyDescent="0.25">
      <c r="A10" t="s">
        <v>142</v>
      </c>
      <c r="C10" s="50">
        <v>0</v>
      </c>
      <c r="D10" s="50">
        <v>1000000</v>
      </c>
      <c r="E10" s="48">
        <f>C10+D10</f>
        <v>1000000</v>
      </c>
      <c r="F10" s="50">
        <v>0</v>
      </c>
      <c r="G10" s="50">
        <v>13480</v>
      </c>
      <c r="H10" s="50">
        <v>1348</v>
      </c>
      <c r="I10" s="48">
        <f>C10+D10-F10+G10-H10</f>
        <v>1012132</v>
      </c>
      <c r="J10" s="49" t="s">
        <v>131</v>
      </c>
      <c r="K10" s="49" t="s">
        <v>137</v>
      </c>
      <c r="L10" s="49" t="s">
        <v>133</v>
      </c>
      <c r="M10" s="49" t="s">
        <v>146</v>
      </c>
    </row>
    <row r="11" spans="1:13" x14ac:dyDescent="0.25">
      <c r="C11" s="50"/>
      <c r="D11" s="50"/>
      <c r="E11" s="50"/>
      <c r="F11" s="50"/>
      <c r="G11" s="50"/>
      <c r="H11" s="50"/>
      <c r="I11" s="50"/>
    </row>
    <row r="12" spans="1:13" x14ac:dyDescent="0.25">
      <c r="C12" s="50"/>
      <c r="D12" s="50"/>
      <c r="E12" s="50"/>
      <c r="F12" s="50"/>
      <c r="G12" s="50"/>
      <c r="H12" s="50"/>
      <c r="I12" s="50"/>
    </row>
    <row r="13" spans="1:13" x14ac:dyDescent="0.25">
      <c r="C13" s="50"/>
      <c r="D13" s="50"/>
      <c r="E13" s="50"/>
      <c r="F13" s="50"/>
      <c r="G13" s="50"/>
      <c r="H13" s="50"/>
      <c r="I13" s="50"/>
    </row>
    <row r="14" spans="1:13" x14ac:dyDescent="0.25">
      <c r="A14" t="s">
        <v>134</v>
      </c>
      <c r="C14" s="50">
        <v>2525334</v>
      </c>
      <c r="D14" s="50">
        <v>150000</v>
      </c>
      <c r="E14" s="48">
        <f>C14+D14</f>
        <v>2675334</v>
      </c>
      <c r="F14" s="50">
        <v>1500000</v>
      </c>
      <c r="G14" s="50">
        <v>137885</v>
      </c>
      <c r="H14" s="50">
        <v>13789</v>
      </c>
      <c r="I14" s="48">
        <f>C14+D14-F14+G14-H14</f>
        <v>1299430</v>
      </c>
      <c r="J14" s="49" t="s">
        <v>131</v>
      </c>
      <c r="K14" s="49" t="s">
        <v>132</v>
      </c>
      <c r="L14" s="49" t="s">
        <v>133</v>
      </c>
      <c r="M14" s="49" t="s">
        <v>135</v>
      </c>
    </row>
    <row r="15" spans="1:13" x14ac:dyDescent="0.25">
      <c r="A15" s="54" t="s">
        <v>143</v>
      </c>
      <c r="C15" s="50"/>
      <c r="D15" s="50"/>
      <c r="E15" s="50"/>
      <c r="F15" s="50"/>
      <c r="G15" s="50"/>
      <c r="H15" s="50"/>
      <c r="I15" s="50"/>
    </row>
    <row r="16" spans="1:13" x14ac:dyDescent="0.25">
      <c r="A16" s="54" t="s">
        <v>144</v>
      </c>
      <c r="C16" s="50"/>
      <c r="D16" s="50"/>
      <c r="E16" s="50"/>
      <c r="F16" s="50"/>
      <c r="G16" s="50"/>
      <c r="H16" s="50"/>
      <c r="I16" s="50"/>
    </row>
    <row r="17" spans="1:13" x14ac:dyDescent="0.25">
      <c r="C17" s="50"/>
      <c r="D17" s="50"/>
      <c r="E17" s="50"/>
      <c r="F17" s="50"/>
      <c r="G17" s="50"/>
      <c r="H17" s="50"/>
      <c r="I17" s="50"/>
    </row>
    <row r="18" spans="1:13" x14ac:dyDescent="0.25">
      <c r="A18" t="s">
        <v>136</v>
      </c>
      <c r="C18" s="50">
        <v>156445</v>
      </c>
      <c r="D18" s="50">
        <v>0</v>
      </c>
      <c r="E18" s="48">
        <f>C18+D18</f>
        <v>156445</v>
      </c>
      <c r="F18" s="50">
        <v>0</v>
      </c>
      <c r="G18" s="50">
        <v>9387</v>
      </c>
      <c r="H18" s="50">
        <v>939</v>
      </c>
      <c r="I18" s="48">
        <f>C18+D18-F18+G18-H18</f>
        <v>164893</v>
      </c>
      <c r="J18" s="49" t="s">
        <v>131</v>
      </c>
      <c r="K18" s="49" t="s">
        <v>137</v>
      </c>
      <c r="L18" s="49" t="s">
        <v>133</v>
      </c>
      <c r="M18" s="49" t="s">
        <v>138</v>
      </c>
    </row>
    <row r="19" spans="1:13" x14ac:dyDescent="0.25">
      <c r="A19" s="54" t="s">
        <v>143</v>
      </c>
      <c r="C19" s="50"/>
      <c r="D19" s="50"/>
      <c r="E19" s="50"/>
      <c r="F19" s="50"/>
      <c r="G19" s="50"/>
      <c r="H19" s="50"/>
      <c r="I19" s="50"/>
    </row>
    <row r="20" spans="1:13" x14ac:dyDescent="0.25">
      <c r="A20" s="54" t="s">
        <v>144</v>
      </c>
      <c r="C20" s="50"/>
      <c r="D20" s="50"/>
      <c r="E20" s="50"/>
      <c r="F20" s="50"/>
      <c r="G20" s="50"/>
      <c r="H20" s="50"/>
      <c r="I20" s="50"/>
    </row>
    <row r="21" spans="1:13" x14ac:dyDescent="0.25">
      <c r="C21" s="50"/>
      <c r="D21" s="50"/>
      <c r="E21" s="50"/>
      <c r="F21" s="50"/>
      <c r="G21" s="50"/>
      <c r="H21" s="50"/>
      <c r="I21" s="50"/>
    </row>
    <row r="22" spans="1:13" x14ac:dyDescent="0.25">
      <c r="A22" t="s">
        <v>145</v>
      </c>
      <c r="C22" s="50">
        <v>40000</v>
      </c>
      <c r="D22" s="50">
        <v>0</v>
      </c>
      <c r="E22" s="48">
        <f>C22+D22</f>
        <v>40000</v>
      </c>
      <c r="F22" s="50">
        <v>0</v>
      </c>
      <c r="G22" s="50">
        <v>2400</v>
      </c>
      <c r="H22" s="50">
        <v>0</v>
      </c>
      <c r="I22" s="48">
        <f>C22+D22-F22+G22-H22</f>
        <v>42400</v>
      </c>
      <c r="J22" s="49" t="s">
        <v>131</v>
      </c>
      <c r="K22" s="49" t="s">
        <v>137</v>
      </c>
      <c r="L22" s="49" t="s">
        <v>133</v>
      </c>
      <c r="M22" s="49"/>
    </row>
    <row r="23" spans="1:13" x14ac:dyDescent="0.25">
      <c r="A23" s="54" t="s">
        <v>143</v>
      </c>
      <c r="B23" s="16"/>
      <c r="C23" s="51"/>
      <c r="D23" s="51"/>
      <c r="E23" s="51"/>
      <c r="F23" s="51"/>
      <c r="G23" s="51"/>
      <c r="H23" s="51"/>
      <c r="I23" s="51"/>
      <c r="J23" s="16"/>
      <c r="K23" s="16"/>
      <c r="L23" s="16"/>
      <c r="M23" s="16"/>
    </row>
    <row r="24" spans="1:13" ht="15.75" thickBot="1" x14ac:dyDescent="0.3">
      <c r="A24" s="55" t="s">
        <v>144</v>
      </c>
      <c r="B24" s="52"/>
      <c r="C24" s="53"/>
      <c r="D24" s="53"/>
      <c r="E24" s="53"/>
      <c r="F24" s="53"/>
      <c r="G24" s="53"/>
      <c r="H24" s="53"/>
      <c r="I24" s="53"/>
      <c r="J24" s="52"/>
      <c r="K24" s="52"/>
      <c r="L24" s="52"/>
      <c r="M24" s="52"/>
    </row>
    <row r="25" spans="1:1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2016-11-07T14:43:11Z</dcterms:modified>
</cp:coreProperties>
</file>