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13A3174B-84A5-457B-9779-42DEBE2BD7F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Q9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6" i="2" l="1"/>
  <c r="O34" i="2" s="1"/>
  <c r="L40" i="2" s="1"/>
  <c r="L42" i="2" s="1"/>
  <c r="L46" i="2" s="1"/>
  <c r="H26" i="2"/>
  <c r="H34" i="2" s="1"/>
  <c r="E40" i="2" s="1"/>
  <c r="E42" i="2" s="1"/>
  <c r="E46" i="2" s="1"/>
  <c r="E26" i="2"/>
  <c r="L48" i="2" l="1"/>
  <c r="L49" i="2"/>
  <c r="E48" i="2"/>
  <c r="E49" i="2" s="1"/>
  <c r="L50" i="2" l="1"/>
  <c r="E50" i="2"/>
  <c r="L51" i="2" l="1"/>
  <c r="L52" i="2" s="1"/>
  <c r="E51" i="2"/>
  <c r="E52" i="2" s="1"/>
</calcChain>
</file>

<file path=xl/sharedStrings.xml><?xml version="1.0" encoding="utf-8"?>
<sst xmlns="http://schemas.openxmlformats.org/spreadsheetml/2006/main" count="71" uniqueCount="45">
  <si>
    <t>TILL 12MT(12000 KG),WE ARE SMALL TRUCK</t>
  </si>
  <si>
    <t>Truck No.</t>
  </si>
  <si>
    <t>Reg No</t>
  </si>
  <si>
    <t>Truck Weight in Kg</t>
  </si>
  <si>
    <t>Truck 1</t>
  </si>
  <si>
    <t>DL 01 P3212</t>
  </si>
  <si>
    <t>FOR F.Y. 2018-2019</t>
  </si>
  <si>
    <t>Mt</t>
  </si>
  <si>
    <t>Profit per truck</t>
  </si>
  <si>
    <t>No. of month used</t>
  </si>
  <si>
    <t>Annual profit</t>
  </si>
  <si>
    <t>N/A</t>
  </si>
  <si>
    <t>DL01P3212</t>
  </si>
  <si>
    <t>TOTAL</t>
  </si>
  <si>
    <t>F.Y. 2017-2018</t>
  </si>
  <si>
    <t>Particulars</t>
  </si>
  <si>
    <t>Amt</t>
  </si>
  <si>
    <t>Income from Salary</t>
  </si>
  <si>
    <t>Income from House Property</t>
  </si>
  <si>
    <t>Profit and  Gains of Business and Professions</t>
  </si>
  <si>
    <t>Income from Other Sources</t>
  </si>
  <si>
    <t>Gross Total income</t>
  </si>
  <si>
    <t>Less</t>
  </si>
  <si>
    <t>Deduction Under 80C</t>
  </si>
  <si>
    <t>Deduction Under 80TTA</t>
  </si>
  <si>
    <t>Net Total income</t>
  </si>
  <si>
    <t>Tax</t>
  </si>
  <si>
    <t>Rebate</t>
  </si>
  <si>
    <t>Net Tax</t>
  </si>
  <si>
    <t>Cess @ 3%</t>
  </si>
  <si>
    <t>Cess @ 4%</t>
  </si>
  <si>
    <t>Net Tax+Cess</t>
  </si>
  <si>
    <t>ADD INTEREST</t>
  </si>
  <si>
    <t>TAX INCL. INTEREST</t>
  </si>
  <si>
    <t>I am a Transporter, i have a Truck ,. I receive Total Freight Amount in the FY 18-19 Rs : 729544/-,</t>
  </si>
  <si>
    <t>Truck was purchase in Dec-2018.</t>
  </si>
  <si>
    <t>What is my Taxable Income for the FY 2018-2019?</t>
  </si>
  <si>
    <t>and which amount fill in Income tax Return ? &amp; Which Return is suitable for me ITR -I or ITR-IV.</t>
  </si>
  <si>
    <t>Please advise me.  </t>
  </si>
  <si>
    <t xml:space="preserve">FOR A.Y 2019-20 IF TRUCK WEIGHT IS MORE THAN 12 MT THEN PROFIT WILL BE </t>
  </si>
  <si>
    <t>CALCULATE ( METRIC TON*1000*NO. OF MONTH USE)</t>
  </si>
  <si>
    <t xml:space="preserve">IF TRUCK WEIGHT IS LESS THEN OR UPO TO 12 MT THEN PROFIT WILL BE </t>
  </si>
  <si>
    <t>CALCULATE (7500 PER TRUCK * NUMBER OF MONTH USE)</t>
  </si>
  <si>
    <t>(IF TRUCK WEIGHT IS MORE THEN 12 METRI TONE)</t>
  </si>
  <si>
    <t>(IF TRUCK WEIGHT IS LESS THEN OR UP TO 12 METRI TONE)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</si>
</sst>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81B9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C6F0D-FA15-47CF-940C-D067BDA54375}">
  <dimension ref="B2:O54"/>
  <sheetViews>
    <sheetView tabSelected="1" workbookViewId="0">
      <selection activeCell="I8" sqref="I8"/>
    </sheetView>
  </sheetViews>
  <sheetFormatPr defaultRowHeight="14.4" x14ac:dyDescent="0.3"/>
  <cols>
    <col min="3" max="3" width="28.5546875" customWidth="1"/>
    <col min="4" max="4" width="21.109375" customWidth="1"/>
    <col min="5" max="5" width="17.33203125" customWidth="1"/>
    <col min="6" max="6" width="14.109375" customWidth="1"/>
    <col min="7" max="7" width="13.5546875" customWidth="1"/>
    <col min="8" max="8" width="18.33203125" customWidth="1"/>
    <col min="9" max="9" width="14.6640625" customWidth="1"/>
    <col min="11" max="11" width="28.5546875" customWidth="1"/>
    <col min="12" max="12" width="21.109375" customWidth="1"/>
    <col min="13" max="13" width="17.33203125" customWidth="1"/>
    <col min="14" max="14" width="14.109375" customWidth="1"/>
    <col min="15" max="15" width="13.5546875" customWidth="1"/>
  </cols>
  <sheetData>
    <row r="2" spans="2:13" x14ac:dyDescent="0.3">
      <c r="C2" s="1"/>
    </row>
    <row r="3" spans="2:13" x14ac:dyDescent="0.3">
      <c r="C3" s="1"/>
    </row>
    <row r="4" spans="2:13" x14ac:dyDescent="0.3">
      <c r="C4" s="1" t="s">
        <v>34</v>
      </c>
    </row>
    <row r="5" spans="2:13" x14ac:dyDescent="0.3">
      <c r="C5" s="1" t="s">
        <v>35</v>
      </c>
    </row>
    <row r="6" spans="2:13" x14ac:dyDescent="0.3">
      <c r="C6" s="1" t="s">
        <v>36</v>
      </c>
    </row>
    <row r="7" spans="2:13" x14ac:dyDescent="0.3">
      <c r="C7" s="1" t="s">
        <v>37</v>
      </c>
    </row>
    <row r="8" spans="2:13" x14ac:dyDescent="0.3">
      <c r="C8" s="1" t="s">
        <v>38</v>
      </c>
    </row>
    <row r="9" spans="2:13" x14ac:dyDescent="0.3">
      <c r="C9" s="1"/>
    </row>
    <row r="11" spans="2:13" ht="21" x14ac:dyDescent="0.4">
      <c r="M11" s="2"/>
    </row>
    <row r="12" spans="2:13" ht="21" x14ac:dyDescent="0.4">
      <c r="G12" t="s">
        <v>0</v>
      </c>
      <c r="M12" s="2"/>
    </row>
    <row r="13" spans="2:13" ht="21" x14ac:dyDescent="0.4">
      <c r="B13" s="3" t="s">
        <v>1</v>
      </c>
      <c r="C13" s="4" t="s">
        <v>2</v>
      </c>
      <c r="D13" s="4" t="s">
        <v>3</v>
      </c>
      <c r="M13" s="2"/>
    </row>
    <row r="14" spans="2:13" ht="21" x14ac:dyDescent="0.4">
      <c r="B14" s="4" t="s">
        <v>4</v>
      </c>
      <c r="C14" s="4" t="s">
        <v>5</v>
      </c>
      <c r="D14" s="4">
        <v>30000</v>
      </c>
      <c r="F14" t="s">
        <v>39</v>
      </c>
      <c r="M14" s="2"/>
    </row>
    <row r="15" spans="2:13" ht="21" x14ac:dyDescent="0.4">
      <c r="F15" t="s">
        <v>40</v>
      </c>
      <c r="M15" s="2"/>
    </row>
    <row r="16" spans="2:13" ht="21" x14ac:dyDescent="0.4">
      <c r="M16" s="2"/>
    </row>
    <row r="17" spans="3:15" ht="21" x14ac:dyDescent="0.4">
      <c r="F17" t="s">
        <v>41</v>
      </c>
      <c r="M17" s="2"/>
    </row>
    <row r="18" spans="3:15" x14ac:dyDescent="0.3">
      <c r="F18" t="s">
        <v>42</v>
      </c>
    </row>
    <row r="22" spans="3:15" x14ac:dyDescent="0.3">
      <c r="D22" s="1" t="s">
        <v>6</v>
      </c>
      <c r="E22" s="1" t="s">
        <v>43</v>
      </c>
      <c r="F22" s="1"/>
      <c r="G22" s="1"/>
      <c r="K22" s="1" t="s">
        <v>6</v>
      </c>
      <c r="L22" s="1" t="s">
        <v>44</v>
      </c>
      <c r="M22" s="1"/>
      <c r="N22" s="1"/>
    </row>
    <row r="25" spans="3:15" x14ac:dyDescent="0.3">
      <c r="C25" s="5" t="s">
        <v>1</v>
      </c>
      <c r="D25" s="5" t="s">
        <v>2</v>
      </c>
      <c r="E25" s="5" t="s">
        <v>7</v>
      </c>
      <c r="F25" s="5" t="s">
        <v>8</v>
      </c>
      <c r="G25" s="5" t="s">
        <v>9</v>
      </c>
      <c r="H25" s="5" t="s">
        <v>10</v>
      </c>
      <c r="J25" s="5" t="s">
        <v>1</v>
      </c>
      <c r="K25" s="5" t="s">
        <v>2</v>
      </c>
      <c r="L25" s="5" t="s">
        <v>7</v>
      </c>
      <c r="M25" s="5" t="s">
        <v>8</v>
      </c>
      <c r="N25" s="5" t="s">
        <v>9</v>
      </c>
      <c r="O25" s="5" t="s">
        <v>10</v>
      </c>
    </row>
    <row r="26" spans="3:15" x14ac:dyDescent="0.3">
      <c r="C26" s="3">
        <v>1</v>
      </c>
      <c r="D26" s="4" t="s">
        <v>12</v>
      </c>
      <c r="E26" s="4">
        <f>30000/1000</f>
        <v>30</v>
      </c>
      <c r="F26" s="3">
        <v>1000</v>
      </c>
      <c r="G26" s="3">
        <v>4</v>
      </c>
      <c r="H26" s="3">
        <f>E26*F26*G26</f>
        <v>120000</v>
      </c>
      <c r="J26" s="3">
        <v>1</v>
      </c>
      <c r="K26" s="4" t="s">
        <v>5</v>
      </c>
      <c r="L26" s="4" t="s">
        <v>11</v>
      </c>
      <c r="M26" s="3">
        <v>7500</v>
      </c>
      <c r="N26" s="3">
        <v>4</v>
      </c>
      <c r="O26" s="3">
        <f>M26*N26</f>
        <v>30000</v>
      </c>
    </row>
    <row r="27" spans="3:15" x14ac:dyDescent="0.3">
      <c r="C27" s="3"/>
      <c r="D27" s="4"/>
      <c r="E27" s="4"/>
      <c r="F27" s="3"/>
      <c r="G27" s="3"/>
      <c r="H27" s="3"/>
      <c r="J27" s="3"/>
      <c r="K27" s="4"/>
      <c r="L27" s="4"/>
      <c r="M27" s="3"/>
      <c r="N27" s="3"/>
      <c r="O27" s="3"/>
    </row>
    <row r="28" spans="3:15" x14ac:dyDescent="0.3">
      <c r="C28" s="3"/>
      <c r="D28" s="4"/>
      <c r="E28" s="4"/>
      <c r="F28" s="3"/>
      <c r="G28" s="3"/>
      <c r="H28" s="3"/>
      <c r="J28" s="3"/>
      <c r="K28" s="4"/>
      <c r="L28" s="4"/>
      <c r="M28" s="3"/>
      <c r="N28" s="3"/>
      <c r="O28" s="3"/>
    </row>
    <row r="29" spans="3:15" x14ac:dyDescent="0.3">
      <c r="C29" s="3"/>
      <c r="D29" s="3"/>
      <c r="E29" s="4"/>
      <c r="F29" s="3"/>
      <c r="G29" s="3"/>
      <c r="H29" s="3"/>
      <c r="J29" s="3"/>
      <c r="K29" s="3"/>
      <c r="L29" s="4"/>
      <c r="M29" s="3"/>
      <c r="N29" s="3"/>
      <c r="O29" s="3"/>
    </row>
    <row r="30" spans="3:15" x14ac:dyDescent="0.3">
      <c r="C30" s="3"/>
      <c r="D30" s="3"/>
      <c r="E30" s="4"/>
      <c r="F30" s="3"/>
      <c r="G30" s="3"/>
      <c r="H30" s="3"/>
      <c r="J30" s="3"/>
      <c r="K30" s="3"/>
      <c r="L30" s="4"/>
      <c r="M30" s="3"/>
      <c r="N30" s="3"/>
      <c r="O30" s="3"/>
    </row>
    <row r="31" spans="3:15" x14ac:dyDescent="0.3">
      <c r="C31" s="3"/>
      <c r="D31" s="3"/>
      <c r="E31" s="4"/>
      <c r="F31" s="3"/>
      <c r="G31" s="3"/>
      <c r="H31" s="3"/>
      <c r="J31" s="3"/>
      <c r="K31" s="3"/>
      <c r="L31" s="4"/>
      <c r="M31" s="3"/>
      <c r="N31" s="3"/>
      <c r="O31" s="3"/>
    </row>
    <row r="32" spans="3:15" x14ac:dyDescent="0.3">
      <c r="C32" s="3"/>
      <c r="D32" s="3"/>
      <c r="E32" s="4"/>
      <c r="F32" s="3"/>
      <c r="G32" s="3"/>
      <c r="H32" s="3"/>
      <c r="J32" s="3"/>
      <c r="K32" s="3"/>
      <c r="L32" s="4"/>
      <c r="M32" s="3"/>
      <c r="N32" s="3"/>
      <c r="O32" s="3"/>
    </row>
    <row r="33" spans="3:15" x14ac:dyDescent="0.3">
      <c r="C33" s="3"/>
      <c r="D33" s="3"/>
      <c r="E33" s="4"/>
      <c r="F33" s="4"/>
      <c r="G33" s="4"/>
      <c r="H33" s="4"/>
      <c r="J33" s="3"/>
      <c r="K33" s="3"/>
      <c r="L33" s="4"/>
      <c r="M33" s="4"/>
      <c r="N33" s="4"/>
      <c r="O33" s="4"/>
    </row>
    <row r="34" spans="3:15" x14ac:dyDescent="0.3">
      <c r="C34" s="6" t="s">
        <v>13</v>
      </c>
      <c r="D34" s="6"/>
      <c r="E34" s="4"/>
      <c r="F34" s="6"/>
      <c r="G34" s="6"/>
      <c r="H34" s="3">
        <f>SUM(H26:H32)</f>
        <v>120000</v>
      </c>
      <c r="J34" s="6" t="s">
        <v>13</v>
      </c>
      <c r="K34" s="6"/>
      <c r="L34" s="4"/>
      <c r="M34" s="6"/>
      <c r="N34" s="6"/>
      <c r="O34" s="3">
        <f>SUM(O26:O32)</f>
        <v>30000</v>
      </c>
    </row>
    <row r="36" spans="3:15" x14ac:dyDescent="0.3">
      <c r="L36" t="s">
        <v>14</v>
      </c>
    </row>
    <row r="37" spans="3:15" x14ac:dyDescent="0.3">
      <c r="C37" s="5" t="s">
        <v>15</v>
      </c>
      <c r="D37" s="7"/>
      <c r="E37" s="7" t="s">
        <v>16</v>
      </c>
      <c r="K37" s="5" t="s">
        <v>15</v>
      </c>
      <c r="L37" s="7" t="s">
        <v>16</v>
      </c>
      <c r="M37" s="8"/>
    </row>
    <row r="38" spans="3:15" x14ac:dyDescent="0.3">
      <c r="C38" s="9" t="s">
        <v>17</v>
      </c>
      <c r="D38" s="3"/>
      <c r="E38" s="3">
        <v>0</v>
      </c>
      <c r="K38" s="9" t="s">
        <v>17</v>
      </c>
      <c r="L38" s="3">
        <v>0</v>
      </c>
      <c r="M38" s="10"/>
    </row>
    <row r="39" spans="3:15" x14ac:dyDescent="0.3">
      <c r="C39" s="9" t="s">
        <v>18</v>
      </c>
      <c r="D39" s="3"/>
      <c r="E39" s="3">
        <v>0</v>
      </c>
      <c r="K39" s="9" t="s">
        <v>18</v>
      </c>
      <c r="L39" s="3">
        <v>0</v>
      </c>
      <c r="M39" s="10"/>
    </row>
    <row r="40" spans="3:15" x14ac:dyDescent="0.3">
      <c r="C40" s="9" t="s">
        <v>19</v>
      </c>
      <c r="D40" s="6"/>
      <c r="E40" s="6">
        <f>H34</f>
        <v>120000</v>
      </c>
      <c r="K40" s="9" t="s">
        <v>19</v>
      </c>
      <c r="L40" s="6">
        <f>O34</f>
        <v>30000</v>
      </c>
      <c r="M40" s="11"/>
    </row>
    <row r="41" spans="3:15" x14ac:dyDescent="0.3">
      <c r="C41" s="9" t="s">
        <v>20</v>
      </c>
      <c r="D41" s="6"/>
      <c r="E41" s="6">
        <v>0</v>
      </c>
      <c r="K41" s="9" t="s">
        <v>20</v>
      </c>
      <c r="L41" s="6">
        <v>0</v>
      </c>
      <c r="M41" s="11"/>
    </row>
    <row r="42" spans="3:15" x14ac:dyDescent="0.3">
      <c r="C42" s="12" t="s">
        <v>21</v>
      </c>
      <c r="D42" s="13"/>
      <c r="E42" s="13">
        <f>SUM(E38:E41)</f>
        <v>120000</v>
      </c>
      <c r="K42" s="12" t="s">
        <v>21</v>
      </c>
      <c r="L42" s="13">
        <f>SUM(L38:L41)</f>
        <v>30000</v>
      </c>
      <c r="M42" s="14"/>
    </row>
    <row r="43" spans="3:15" x14ac:dyDescent="0.3">
      <c r="C43" s="9" t="s">
        <v>22</v>
      </c>
      <c r="D43" s="3"/>
      <c r="E43" s="3"/>
      <c r="K43" s="9" t="s">
        <v>22</v>
      </c>
      <c r="L43" s="3"/>
      <c r="M43" s="10"/>
    </row>
    <row r="44" spans="3:15" x14ac:dyDescent="0.3">
      <c r="C44" s="9" t="s">
        <v>23</v>
      </c>
      <c r="D44" s="3"/>
      <c r="E44" s="3">
        <v>0</v>
      </c>
      <c r="K44" s="9" t="s">
        <v>23</v>
      </c>
      <c r="L44" s="3">
        <v>0</v>
      </c>
      <c r="M44" s="10"/>
    </row>
    <row r="45" spans="3:15" x14ac:dyDescent="0.3">
      <c r="C45" s="9" t="s">
        <v>24</v>
      </c>
      <c r="D45" s="3"/>
      <c r="E45" s="3">
        <v>0</v>
      </c>
      <c r="K45" s="9" t="s">
        <v>24</v>
      </c>
      <c r="L45" s="3">
        <v>0</v>
      </c>
      <c r="M45" s="10"/>
    </row>
    <row r="46" spans="3:15" x14ac:dyDescent="0.3">
      <c r="C46" s="12" t="s">
        <v>25</v>
      </c>
      <c r="D46" s="13"/>
      <c r="E46" s="13">
        <f>E42-E44-E45</f>
        <v>120000</v>
      </c>
      <c r="K46" s="12" t="s">
        <v>25</v>
      </c>
      <c r="L46" s="13">
        <f>L42-L44-L45</f>
        <v>30000</v>
      </c>
      <c r="M46" s="14"/>
    </row>
    <row r="47" spans="3:15" x14ac:dyDescent="0.3">
      <c r="C47" s="9"/>
      <c r="D47" s="3"/>
      <c r="E47" s="3"/>
      <c r="K47" s="9"/>
      <c r="L47" s="3"/>
      <c r="M47" s="10"/>
    </row>
    <row r="48" spans="3:15" x14ac:dyDescent="0.3">
      <c r="C48" s="9" t="s">
        <v>26</v>
      </c>
      <c r="D48" s="4"/>
      <c r="E48" s="4">
        <f>ROUND(IF(E46&lt;=250000,0,IF(E46&lt;=500000,5%*(E46-250000),IF(E46&lt;=1000000,20%*(E46-500000)+12500,30%*(E46-1000000)+112500))),0)</f>
        <v>0</v>
      </c>
      <c r="K48" s="9" t="s">
        <v>26</v>
      </c>
      <c r="L48" s="4">
        <f>ROUND(IF(L46&lt;=250000,0,IF(L46&lt;=500000,5%*(L46-250000),IF(L46&lt;=1000000,20%*(L46-500000)+12500,30%*(L46-1000000)+112500))),0)</f>
        <v>0</v>
      </c>
    </row>
    <row r="49" spans="3:13" x14ac:dyDescent="0.3">
      <c r="C49" s="9" t="s">
        <v>27</v>
      </c>
      <c r="D49" s="4"/>
      <c r="E49" s="4">
        <f>MIN(IF(E46&lt;=250000,0,IF(E46&lt;=350000,2500,0)),E48)</f>
        <v>0</v>
      </c>
      <c r="K49" s="9" t="s">
        <v>27</v>
      </c>
      <c r="L49" s="4">
        <f>MIN(IF(L46&lt;=250000,0,IF(L46&lt;=350000,2500,0)),L48)</f>
        <v>0</v>
      </c>
    </row>
    <row r="50" spans="3:13" x14ac:dyDescent="0.3">
      <c r="C50" s="9" t="s">
        <v>28</v>
      </c>
      <c r="D50" s="15"/>
      <c r="E50" s="15">
        <f>E48-E49</f>
        <v>0</v>
      </c>
      <c r="K50" s="9" t="s">
        <v>28</v>
      </c>
      <c r="L50" s="15">
        <f>L48-L49</f>
        <v>0</v>
      </c>
      <c r="M50" s="16"/>
    </row>
    <row r="51" spans="3:13" x14ac:dyDescent="0.3">
      <c r="C51" s="9" t="s">
        <v>30</v>
      </c>
      <c r="D51" s="15"/>
      <c r="E51" s="15">
        <f>E50*4%</f>
        <v>0</v>
      </c>
      <c r="K51" s="9" t="s">
        <v>29</v>
      </c>
      <c r="L51" s="15">
        <f>L50*4%</f>
        <v>0</v>
      </c>
      <c r="M51" s="16"/>
    </row>
    <row r="52" spans="3:13" x14ac:dyDescent="0.3">
      <c r="C52" s="9" t="s">
        <v>31</v>
      </c>
      <c r="D52" s="15"/>
      <c r="E52" s="15">
        <f>E50+E51</f>
        <v>0</v>
      </c>
      <c r="K52" s="9" t="s">
        <v>31</v>
      </c>
      <c r="L52" s="15">
        <f>L50+L51</f>
        <v>0</v>
      </c>
      <c r="M52" s="16"/>
    </row>
    <row r="53" spans="3:13" x14ac:dyDescent="0.3">
      <c r="C53" s="17" t="s">
        <v>32</v>
      </c>
      <c r="E53">
        <v>0</v>
      </c>
    </row>
    <row r="54" spans="3:13" x14ac:dyDescent="0.3">
      <c r="C54" s="17" t="s">
        <v>33</v>
      </c>
      <c r="E54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Q9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2019-06-18T09:20:20Z</dcterms:modified>
</cp:coreProperties>
</file>