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Ageing Schedule" sheetId="1" r:id="rId1"/>
  </sheets>
  <definedNames>
    <definedName name="CurrentDate">'Ageing Schedule'!$D$7</definedName>
  </definedNames>
  <calcPr calcId="152511"/>
</workbook>
</file>

<file path=xl/calcChain.xml><?xml version="1.0" encoding="utf-8"?>
<calcChain xmlns="http://schemas.openxmlformats.org/spreadsheetml/2006/main">
  <c r="D7" i="1" l="1"/>
  <c r="F30" i="1"/>
  <c r="D30" i="1"/>
  <c r="B30" i="1"/>
  <c r="F29" i="1"/>
  <c r="D29" i="1"/>
  <c r="B29" i="1"/>
  <c r="F28" i="1"/>
  <c r="D28" i="1"/>
  <c r="B28" i="1"/>
  <c r="F27" i="1"/>
  <c r="D27" i="1"/>
  <c r="B27" i="1"/>
  <c r="F26" i="1"/>
  <c r="D26" i="1"/>
  <c r="B26" i="1"/>
  <c r="F25" i="1"/>
  <c r="D25" i="1"/>
  <c r="B25" i="1"/>
  <c r="F24" i="1"/>
  <c r="D24" i="1"/>
  <c r="B24" i="1"/>
  <c r="F23" i="1"/>
  <c r="D23" i="1"/>
  <c r="B23" i="1"/>
  <c r="F22" i="1"/>
  <c r="D22" i="1"/>
  <c r="B22" i="1"/>
  <c r="F21" i="1"/>
  <c r="D21" i="1"/>
  <c r="B21" i="1"/>
  <c r="F20" i="1"/>
  <c r="D20" i="1"/>
  <c r="B20" i="1"/>
  <c r="F19" i="1"/>
  <c r="D19" i="1"/>
  <c r="B19" i="1"/>
  <c r="F18" i="1"/>
  <c r="D18" i="1"/>
  <c r="B18" i="1"/>
  <c r="F17" i="1"/>
  <c r="D17" i="1"/>
  <c r="B17" i="1"/>
  <c r="F16" i="1"/>
  <c r="D16" i="1"/>
  <c r="B16" i="1"/>
  <c r="F15" i="1"/>
  <c r="D15" i="1"/>
  <c r="B15" i="1"/>
  <c r="F14" i="1"/>
  <c r="D14" i="1"/>
  <c r="B14" i="1"/>
  <c r="F13" i="1"/>
  <c r="D13" i="1"/>
  <c r="B13" i="1"/>
  <c r="F12" i="1"/>
  <c r="D12" i="1"/>
  <c r="B12" i="1"/>
  <c r="F11" i="1"/>
  <c r="D11" i="1"/>
  <c r="B11" i="1"/>
  <c r="H13" i="1" l="1"/>
  <c r="K13" i="1" s="1"/>
  <c r="O13" i="1"/>
  <c r="H30" i="1"/>
  <c r="L30" i="1" s="1"/>
  <c r="H28" i="1"/>
  <c r="L28" i="1" s="1"/>
  <c r="H26" i="1"/>
  <c r="L26" i="1" s="1"/>
  <c r="H24" i="1"/>
  <c r="L24" i="1" s="1"/>
  <c r="H22" i="1"/>
  <c r="L22" i="1" s="1"/>
  <c r="H20" i="1"/>
  <c r="L20" i="1" s="1"/>
  <c r="H18" i="1"/>
  <c r="L18" i="1" s="1"/>
  <c r="H16" i="1"/>
  <c r="L16" i="1" s="1"/>
  <c r="H14" i="1"/>
  <c r="H12" i="1"/>
  <c r="H29" i="1"/>
  <c r="L29" i="1" s="1"/>
  <c r="H27" i="1"/>
  <c r="L27" i="1" s="1"/>
  <c r="H25" i="1"/>
  <c r="L25" i="1" s="1"/>
  <c r="H23" i="1"/>
  <c r="L23" i="1" s="1"/>
  <c r="H21" i="1"/>
  <c r="L21" i="1" s="1"/>
  <c r="H19" i="1"/>
  <c r="L19" i="1" s="1"/>
  <c r="H17" i="1"/>
  <c r="L17" i="1" s="1"/>
  <c r="H15" i="1"/>
  <c r="L15" i="1" s="1"/>
  <c r="H11" i="1"/>
  <c r="M13" i="1" l="1"/>
  <c r="N13" i="1"/>
  <c r="J13" i="1"/>
  <c r="K17" i="1"/>
  <c r="M17" i="1"/>
  <c r="J17" i="1"/>
  <c r="K21" i="1"/>
  <c r="M21" i="1"/>
  <c r="J21" i="1"/>
  <c r="K25" i="1"/>
  <c r="M25" i="1"/>
  <c r="J25" i="1"/>
  <c r="K29" i="1"/>
  <c r="M29" i="1"/>
  <c r="J29" i="1"/>
  <c r="K14" i="1"/>
  <c r="M14" i="1"/>
  <c r="J14" i="1"/>
  <c r="L14" i="1"/>
  <c r="K18" i="1"/>
  <c r="M18" i="1"/>
  <c r="J18" i="1"/>
  <c r="K22" i="1"/>
  <c r="M22" i="1"/>
  <c r="J22" i="1"/>
  <c r="K26" i="1"/>
  <c r="M26" i="1"/>
  <c r="J26" i="1"/>
  <c r="K30" i="1"/>
  <c r="M30" i="1"/>
  <c r="J30" i="1"/>
  <c r="K15" i="1"/>
  <c r="M15" i="1"/>
  <c r="J15" i="1"/>
  <c r="K19" i="1"/>
  <c r="M19" i="1"/>
  <c r="J19" i="1"/>
  <c r="K23" i="1"/>
  <c r="M23" i="1"/>
  <c r="J23" i="1"/>
  <c r="K27" i="1"/>
  <c r="M27" i="1"/>
  <c r="J27" i="1"/>
  <c r="K12" i="1"/>
  <c r="M12" i="1"/>
  <c r="J12" i="1"/>
  <c r="L12" i="1"/>
  <c r="K16" i="1"/>
  <c r="M16" i="1"/>
  <c r="J16" i="1"/>
  <c r="K20" i="1"/>
  <c r="M20" i="1"/>
  <c r="J20" i="1"/>
  <c r="K24" i="1"/>
  <c r="M24" i="1"/>
  <c r="J24" i="1"/>
  <c r="K28" i="1"/>
  <c r="M28" i="1"/>
  <c r="J28" i="1"/>
  <c r="L13" i="1"/>
  <c r="K11" i="1"/>
  <c r="J11" i="1"/>
  <c r="O15" i="1"/>
  <c r="N15" i="1"/>
  <c r="O19" i="1"/>
  <c r="N19" i="1"/>
  <c r="O17" i="1"/>
  <c r="N17" i="1"/>
  <c r="O21" i="1"/>
  <c r="N21" i="1"/>
  <c r="O25" i="1"/>
  <c r="N25" i="1"/>
  <c r="O29" i="1"/>
  <c r="N29" i="1"/>
  <c r="O14" i="1"/>
  <c r="N14" i="1"/>
  <c r="O18" i="1"/>
  <c r="N18" i="1"/>
  <c r="O22" i="1"/>
  <c r="N22" i="1"/>
  <c r="O26" i="1"/>
  <c r="N26" i="1"/>
  <c r="O30" i="1"/>
  <c r="N30" i="1"/>
  <c r="O23" i="1"/>
  <c r="N23" i="1"/>
  <c r="O27" i="1"/>
  <c r="N27" i="1"/>
  <c r="O12" i="1"/>
  <c r="N12" i="1"/>
  <c r="O16" i="1"/>
  <c r="N16" i="1"/>
  <c r="O20" i="1"/>
  <c r="N20" i="1"/>
  <c r="O24" i="1"/>
  <c r="N24" i="1"/>
  <c r="O28" i="1"/>
  <c r="N28" i="1"/>
  <c r="N11" i="1"/>
  <c r="O11" i="1"/>
  <c r="L11" i="1"/>
  <c r="M11" i="1"/>
</calcChain>
</file>

<file path=xl/sharedStrings.xml><?xml version="1.0" encoding="utf-8"?>
<sst xmlns="http://schemas.openxmlformats.org/spreadsheetml/2006/main" count="20" uniqueCount="20">
  <si>
    <t>Account Number</t>
  </si>
  <si>
    <t>Name of Customer</t>
  </si>
  <si>
    <t>Invoice Number</t>
  </si>
  <si>
    <t>Invoice Date</t>
  </si>
  <si>
    <t>Due Date of Payment</t>
  </si>
  <si>
    <t>Past Due (Days)</t>
  </si>
  <si>
    <t>Amount Due</t>
  </si>
  <si>
    <t>Date Paid</t>
  </si>
  <si>
    <t>Current Date</t>
  </si>
  <si>
    <t>Ageing (Days)</t>
  </si>
  <si>
    <t>1 - 30</t>
  </si>
  <si>
    <t>31 - 60</t>
  </si>
  <si>
    <t>61 - 90</t>
  </si>
  <si>
    <t>91 - 120</t>
  </si>
  <si>
    <t>120 -150</t>
  </si>
  <si>
    <t>Over 150</t>
  </si>
  <si>
    <t xml:space="preserve"> </t>
  </si>
  <si>
    <t>Text / Figures in blue can be changed</t>
  </si>
  <si>
    <t>Text / Figures in black are formaule and should not be changed</t>
  </si>
  <si>
    <t>Debtors Ageing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</si>
</sst>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"/>
    <numFmt numFmtId="165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3" xfId="0" applyFont="1" applyFill="1" applyBorder="1"/>
    <xf numFmtId="0" fontId="1" fillId="2" borderId="6" xfId="0" applyFont="1" applyFill="1" applyBorder="1"/>
    <xf numFmtId="0" fontId="2" fillId="0" borderId="7" xfId="0" applyFont="1" applyBorder="1"/>
    <xf numFmtId="0" fontId="2" fillId="0" borderId="0" xfId="0" applyFont="1" applyBorder="1"/>
    <xf numFmtId="164" fontId="0" fillId="0" borderId="0" xfId="0" applyNumberFormat="1" applyBorder="1"/>
    <xf numFmtId="8" fontId="2" fillId="0" borderId="8" xfId="0" applyNumberFormat="1" applyFont="1" applyBorder="1"/>
    <xf numFmtId="0" fontId="2" fillId="0" borderId="4" xfId="0" applyFont="1" applyBorder="1"/>
    <xf numFmtId="0" fontId="2" fillId="0" borderId="5" xfId="0" applyFont="1" applyBorder="1"/>
    <xf numFmtId="164" fontId="0" fillId="0" borderId="5" xfId="0" applyNumberFormat="1" applyBorder="1"/>
    <xf numFmtId="8" fontId="2" fillId="0" borderId="6" xfId="0" applyNumberFormat="1" applyFont="1" applyBorder="1"/>
    <xf numFmtId="165" fontId="2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65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0" fillId="0" borderId="2" xfId="0" applyNumberFormat="1" applyBorder="1"/>
    <xf numFmtId="8" fontId="2" fillId="0" borderId="3" xfId="0" applyNumberFormat="1" applyFont="1" applyBorder="1"/>
    <xf numFmtId="16" fontId="0" fillId="2" borderId="4" xfId="0" quotePrefix="1" applyNumberFormat="1" applyFill="1" applyBorder="1" applyAlignment="1">
      <alignment horizontal="center"/>
    </xf>
    <xf numFmtId="0" fontId="0" fillId="2" borderId="5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8" fontId="0" fillId="0" borderId="7" xfId="0" applyNumberFormat="1" applyBorder="1"/>
    <xf numFmtId="8" fontId="0" fillId="0" borderId="0" xfId="0" applyNumberFormat="1" applyBorder="1"/>
    <xf numFmtId="8" fontId="0" fillId="0" borderId="8" xfId="0" applyNumberFormat="1" applyBorder="1"/>
    <xf numFmtId="8" fontId="0" fillId="0" borderId="4" xfId="0" applyNumberFormat="1" applyBorder="1"/>
    <xf numFmtId="8" fontId="0" fillId="0" borderId="5" xfId="0" applyNumberFormat="1" applyBorder="1"/>
    <xf numFmtId="8" fontId="0" fillId="0" borderId="6" xfId="0" applyNumberFormat="1" applyBorder="1"/>
    <xf numFmtId="8" fontId="0" fillId="0" borderId="1" xfId="0" applyNumberFormat="1" applyBorder="1"/>
    <xf numFmtId="8" fontId="0" fillId="0" borderId="2" xfId="0" applyNumberFormat="1" applyBorder="1"/>
    <xf numFmtId="8" fontId="0" fillId="0" borderId="3" xfId="0" applyNumberFormat="1" applyBorder="1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workbookViewId="0">
      <selection activeCell="A14" sqref="A14"/>
    </sheetView>
  </sheetViews>
  <sheetFormatPr defaultRowHeight="15" x14ac:dyDescent="0.25"/>
  <cols>
    <col min="2" max="2" width="16" bestFit="1" customWidth="1"/>
    <col min="3" max="3" width="17.85546875" bestFit="1" customWidth="1"/>
    <col min="4" max="4" width="15.28515625" bestFit="1" customWidth="1"/>
    <col min="5" max="5" width="16.5703125" bestFit="1" customWidth="1"/>
    <col min="6" max="6" width="20" bestFit="1" customWidth="1"/>
    <col min="7" max="7" width="20" customWidth="1"/>
    <col min="8" max="8" width="14.85546875" bestFit="1" customWidth="1"/>
    <col min="9" max="9" width="12.140625" bestFit="1" customWidth="1"/>
  </cols>
  <sheetData>
    <row r="1" spans="2:15" x14ac:dyDescent="0.25">
      <c r="C1" t="s">
        <v>16</v>
      </c>
    </row>
    <row r="2" spans="2:15" x14ac:dyDescent="0.25">
      <c r="B2" t="s">
        <v>17</v>
      </c>
    </row>
    <row r="3" spans="2:15" x14ac:dyDescent="0.25">
      <c r="B3" t="s">
        <v>18</v>
      </c>
    </row>
    <row r="5" spans="2:15" x14ac:dyDescent="0.25">
      <c r="B5" s="36" t="s">
        <v>19</v>
      </c>
    </row>
    <row r="7" spans="2:15" x14ac:dyDescent="0.25">
      <c r="C7" t="s">
        <v>8</v>
      </c>
      <c r="D7" s="19">
        <f ca="1">TODAY()</f>
        <v>42711</v>
      </c>
    </row>
    <row r="8" spans="2:15" ht="15.75" thickBot="1" x14ac:dyDescent="0.3"/>
    <row r="9" spans="2:15" x14ac:dyDescent="0.25">
      <c r="B9" s="40" t="s">
        <v>0</v>
      </c>
      <c r="C9" s="38" t="s">
        <v>1</v>
      </c>
      <c r="D9" s="43" t="s">
        <v>2</v>
      </c>
      <c r="E9" s="43" t="s">
        <v>3</v>
      </c>
      <c r="F9" s="43" t="s">
        <v>4</v>
      </c>
      <c r="G9" s="17"/>
      <c r="H9" s="43" t="s">
        <v>5</v>
      </c>
      <c r="I9" s="1"/>
      <c r="J9" s="37" t="s">
        <v>9</v>
      </c>
      <c r="K9" s="38"/>
      <c r="L9" s="38"/>
      <c r="M9" s="38"/>
      <c r="N9" s="38"/>
      <c r="O9" s="39"/>
    </row>
    <row r="10" spans="2:15" ht="15.75" thickBot="1" x14ac:dyDescent="0.3">
      <c r="B10" s="41"/>
      <c r="C10" s="42"/>
      <c r="D10" s="44"/>
      <c r="E10" s="44"/>
      <c r="F10" s="44"/>
      <c r="G10" s="18" t="s">
        <v>7</v>
      </c>
      <c r="H10" s="44"/>
      <c r="I10" s="2" t="s">
        <v>6</v>
      </c>
      <c r="J10" s="24" t="s">
        <v>10</v>
      </c>
      <c r="K10" s="25" t="s">
        <v>11</v>
      </c>
      <c r="L10" s="25" t="s">
        <v>12</v>
      </c>
      <c r="M10" s="25" t="s">
        <v>13</v>
      </c>
      <c r="N10" s="25" t="s">
        <v>14</v>
      </c>
      <c r="O10" s="26" t="s">
        <v>15</v>
      </c>
    </row>
    <row r="11" spans="2:15" x14ac:dyDescent="0.25">
      <c r="B11" s="20" t="str">
        <f t="shared" ref="B11:B30" si="0">"DBN "&amp;ROW()-4</f>
        <v>DBN 7</v>
      </c>
      <c r="C11" s="21"/>
      <c r="D11" s="21" t="str">
        <f t="shared" ref="D11:D30" si="1">"Inv "&amp;MID(TEXT(E11,"dd-mmmm-yy"),4,3)&amp;" "&amp;ROW()</f>
        <v>Inv Jan 11</v>
      </c>
      <c r="E11" s="11">
        <v>41289</v>
      </c>
      <c r="F11" s="12">
        <f t="shared" ref="F11:F30" si="2">IF(WEEKDAY(E11+30)=7,E11+32,IF(WEEKDAY(E11+30)=1,E11+31,E11+30))</f>
        <v>41319</v>
      </c>
      <c r="G11" s="12"/>
      <c r="H11" s="22">
        <f t="shared" ref="H11:H30" ca="1" si="3">IF(AND(ISBLANK(G11), CurrentDate- F11 &gt; 0), CurrentDate - F11, "")</f>
        <v>1392</v>
      </c>
      <c r="I11" s="23">
        <v>123</v>
      </c>
      <c r="J11" s="33" t="str">
        <f ca="1">IF(AND($H11&lt;=30,$H11&gt;0),$I11," ")</f>
        <v xml:space="preserve"> </v>
      </c>
      <c r="K11" s="34" t="str">
        <f ca="1">IF(AND($H11&lt;=60,$H11&gt;30),$I11," ")</f>
        <v xml:space="preserve"> </v>
      </c>
      <c r="L11" s="34" t="str">
        <f ca="1">IF(AND($H11&lt;=90,$H12&gt;60),$I11," ")</f>
        <v xml:space="preserve"> </v>
      </c>
      <c r="M11" s="34" t="str">
        <f ca="1">IF(AND($H11&lt;=120,$H11&gt;90),$I11," ")</f>
        <v xml:space="preserve"> </v>
      </c>
      <c r="N11" s="34" t="str">
        <f ca="1">IF(AND($H11&lt;=150,$H11&gt;120),$I11," ")</f>
        <v xml:space="preserve"> </v>
      </c>
      <c r="O11" s="35">
        <f ca="1">IF($H11&gt;150,$I11," ")</f>
        <v>123</v>
      </c>
    </row>
    <row r="12" spans="2:15" x14ac:dyDescent="0.25">
      <c r="B12" s="3" t="str">
        <f t="shared" si="0"/>
        <v>DBN 8</v>
      </c>
      <c r="C12" s="4"/>
      <c r="D12" s="4" t="str">
        <f t="shared" si="1"/>
        <v>Inv Jan 12</v>
      </c>
      <c r="E12" s="13">
        <v>41305</v>
      </c>
      <c r="F12" s="14">
        <f t="shared" si="2"/>
        <v>41337</v>
      </c>
      <c r="G12" s="14">
        <v>41337</v>
      </c>
      <c r="H12" s="5" t="str">
        <f t="shared" ca="1" si="3"/>
        <v/>
      </c>
      <c r="I12" s="6">
        <v>345</v>
      </c>
      <c r="J12" s="27" t="str">
        <f t="shared" ref="J12:J30" ca="1" si="4">IF(AND($H12&lt;=30,$H12&gt;0),$I12," ")</f>
        <v xml:space="preserve"> </v>
      </c>
      <c r="K12" s="28" t="str">
        <f t="shared" ref="K12:K30" ca="1" si="5">IF(AND($H12&lt;=60,$H12&gt;30),$I12," ")</f>
        <v xml:space="preserve"> </v>
      </c>
      <c r="L12" s="28" t="str">
        <f t="shared" ref="L12:L14" ca="1" si="6">IF(AND($H12&lt;=90,$H13&gt;60),$I12," ")</f>
        <v xml:space="preserve"> </v>
      </c>
      <c r="M12" s="28" t="str">
        <f t="shared" ref="M12:M30" ca="1" si="7">IF(AND($H12&lt;=120,$H12&gt;90),$I12," ")</f>
        <v xml:space="preserve"> </v>
      </c>
      <c r="N12" s="28" t="str">
        <f t="shared" ref="N12:N30" ca="1" si="8">IF(AND($H12&lt;=150,$H12&gt;120),$I12," ")</f>
        <v xml:space="preserve"> </v>
      </c>
      <c r="O12" s="29">
        <f t="shared" ref="O12:O30" ca="1" si="9">IF($H12&gt;150,$I12," ")</f>
        <v>345</v>
      </c>
    </row>
    <row r="13" spans="2:15" x14ac:dyDescent="0.25">
      <c r="B13" s="3" t="str">
        <f t="shared" si="0"/>
        <v>DBN 9</v>
      </c>
      <c r="C13" s="4"/>
      <c r="D13" s="4" t="str">
        <f t="shared" si="1"/>
        <v>Inv Feb 13</v>
      </c>
      <c r="E13" s="13">
        <v>41319</v>
      </c>
      <c r="F13" s="14">
        <f t="shared" si="2"/>
        <v>41351</v>
      </c>
      <c r="G13" s="14">
        <v>41351</v>
      </c>
      <c r="H13" s="5" t="str">
        <f t="shared" ca="1" si="3"/>
        <v/>
      </c>
      <c r="I13" s="6">
        <v>567</v>
      </c>
      <c r="J13" s="27" t="str">
        <f t="shared" ca="1" si="4"/>
        <v xml:space="preserve"> </v>
      </c>
      <c r="K13" s="28" t="str">
        <f t="shared" ca="1" si="5"/>
        <v xml:space="preserve"> </v>
      </c>
      <c r="L13" s="28" t="str">
        <f t="shared" ca="1" si="6"/>
        <v xml:space="preserve"> </v>
      </c>
      <c r="M13" s="28" t="str">
        <f t="shared" ca="1" si="7"/>
        <v xml:space="preserve"> </v>
      </c>
      <c r="N13" s="28" t="str">
        <f t="shared" ca="1" si="8"/>
        <v xml:space="preserve"> </v>
      </c>
      <c r="O13" s="29">
        <f t="shared" ca="1" si="9"/>
        <v>567</v>
      </c>
    </row>
    <row r="14" spans="2:15" x14ac:dyDescent="0.25">
      <c r="B14" s="3" t="str">
        <f t="shared" si="0"/>
        <v>DBN 10</v>
      </c>
      <c r="C14" s="4"/>
      <c r="D14" s="4" t="str">
        <f t="shared" si="1"/>
        <v>Inv Mar 14</v>
      </c>
      <c r="E14" s="13">
        <v>41334</v>
      </c>
      <c r="F14" s="14">
        <f t="shared" si="2"/>
        <v>41365</v>
      </c>
      <c r="G14" s="14">
        <v>41365</v>
      </c>
      <c r="H14" s="5" t="str">
        <f t="shared" ca="1" si="3"/>
        <v/>
      </c>
      <c r="I14" s="6">
        <v>897</v>
      </c>
      <c r="J14" s="27" t="str">
        <f t="shared" ca="1" si="4"/>
        <v xml:space="preserve"> </v>
      </c>
      <c r="K14" s="28" t="str">
        <f t="shared" ca="1" si="5"/>
        <v xml:space="preserve"> </v>
      </c>
      <c r="L14" s="28" t="str">
        <f t="shared" ca="1" si="6"/>
        <v xml:space="preserve"> </v>
      </c>
      <c r="M14" s="28" t="str">
        <f t="shared" ca="1" si="7"/>
        <v xml:space="preserve"> </v>
      </c>
      <c r="N14" s="28" t="str">
        <f t="shared" ca="1" si="8"/>
        <v xml:space="preserve"> </v>
      </c>
      <c r="O14" s="29">
        <f t="shared" ca="1" si="9"/>
        <v>897</v>
      </c>
    </row>
    <row r="15" spans="2:15" x14ac:dyDescent="0.25">
      <c r="B15" s="3" t="str">
        <f t="shared" si="0"/>
        <v>DBN 11</v>
      </c>
      <c r="C15" s="4"/>
      <c r="D15" s="4" t="str">
        <f t="shared" si="1"/>
        <v>Inv Sep 15</v>
      </c>
      <c r="E15" s="13">
        <v>41531</v>
      </c>
      <c r="F15" s="14">
        <f t="shared" si="2"/>
        <v>41561</v>
      </c>
      <c r="G15" s="14"/>
      <c r="H15" s="5">
        <f t="shared" ca="1" si="3"/>
        <v>1150</v>
      </c>
      <c r="I15" s="6">
        <v>234</v>
      </c>
      <c r="J15" s="27" t="str">
        <f t="shared" ca="1" si="4"/>
        <v xml:space="preserve"> </v>
      </c>
      <c r="K15" s="28" t="str">
        <f t="shared" ca="1" si="5"/>
        <v xml:space="preserve"> </v>
      </c>
      <c r="L15" s="28" t="str">
        <f ca="1">IF(AND($H15&lt;=90,$H15&gt;60),$I15," ")</f>
        <v xml:space="preserve"> </v>
      </c>
      <c r="M15" s="28" t="str">
        <f t="shared" ca="1" si="7"/>
        <v xml:space="preserve"> </v>
      </c>
      <c r="N15" s="28" t="str">
        <f t="shared" ca="1" si="8"/>
        <v xml:space="preserve"> </v>
      </c>
      <c r="O15" s="29">
        <f t="shared" ca="1" si="9"/>
        <v>234</v>
      </c>
    </row>
    <row r="16" spans="2:15" x14ac:dyDescent="0.25">
      <c r="B16" s="3" t="str">
        <f t="shared" si="0"/>
        <v>DBN 12</v>
      </c>
      <c r="C16" s="4"/>
      <c r="D16" s="4" t="str">
        <f t="shared" si="1"/>
        <v>Inv Mar 16</v>
      </c>
      <c r="E16" s="13">
        <v>41362</v>
      </c>
      <c r="F16" s="14">
        <f t="shared" si="2"/>
        <v>41393</v>
      </c>
      <c r="G16" s="14"/>
      <c r="H16" s="5">
        <f t="shared" ca="1" si="3"/>
        <v>1318</v>
      </c>
      <c r="I16" s="6">
        <v>456</v>
      </c>
      <c r="J16" s="27" t="str">
        <f t="shared" ca="1" si="4"/>
        <v xml:space="preserve"> </v>
      </c>
      <c r="K16" s="28" t="str">
        <f t="shared" ca="1" si="5"/>
        <v xml:space="preserve"> </v>
      </c>
      <c r="L16" s="28" t="str">
        <f t="shared" ref="L16:L30" ca="1" si="10">IF(AND($H16&lt;=90,$H16&gt;60),$I16," ")</f>
        <v xml:space="preserve"> </v>
      </c>
      <c r="M16" s="28" t="str">
        <f t="shared" ca="1" si="7"/>
        <v xml:space="preserve"> </v>
      </c>
      <c r="N16" s="28" t="str">
        <f t="shared" ca="1" si="8"/>
        <v xml:space="preserve"> </v>
      </c>
      <c r="O16" s="29">
        <f t="shared" ca="1" si="9"/>
        <v>456</v>
      </c>
    </row>
    <row r="17" spans="2:15" x14ac:dyDescent="0.25">
      <c r="B17" s="3" t="str">
        <f t="shared" si="0"/>
        <v>DBN 13</v>
      </c>
      <c r="C17" s="4"/>
      <c r="D17" s="4" t="str">
        <f t="shared" si="1"/>
        <v>Inv Jun 17</v>
      </c>
      <c r="E17" s="13">
        <v>41440</v>
      </c>
      <c r="F17" s="14">
        <f t="shared" si="2"/>
        <v>41470</v>
      </c>
      <c r="G17" s="14"/>
      <c r="H17" s="5">
        <f t="shared" ca="1" si="3"/>
        <v>1241</v>
      </c>
      <c r="I17" s="6">
        <v>765</v>
      </c>
      <c r="J17" s="27" t="str">
        <f t="shared" ca="1" si="4"/>
        <v xml:space="preserve"> </v>
      </c>
      <c r="K17" s="28" t="str">
        <f t="shared" ca="1" si="5"/>
        <v xml:space="preserve"> </v>
      </c>
      <c r="L17" s="28" t="str">
        <f t="shared" ca="1" si="10"/>
        <v xml:space="preserve"> </v>
      </c>
      <c r="M17" s="28" t="str">
        <f t="shared" ca="1" si="7"/>
        <v xml:space="preserve"> </v>
      </c>
      <c r="N17" s="28" t="str">
        <f t="shared" ca="1" si="8"/>
        <v xml:space="preserve"> </v>
      </c>
      <c r="O17" s="29">
        <f t="shared" ca="1" si="9"/>
        <v>765</v>
      </c>
    </row>
    <row r="18" spans="2:15" x14ac:dyDescent="0.25">
      <c r="B18" s="3" t="str">
        <f t="shared" si="0"/>
        <v>DBN 14</v>
      </c>
      <c r="C18" s="4"/>
      <c r="D18" s="4" t="str">
        <f t="shared" si="1"/>
        <v>Inv Mar 18</v>
      </c>
      <c r="E18" s="13">
        <v>40998</v>
      </c>
      <c r="F18" s="14">
        <f t="shared" si="2"/>
        <v>41029</v>
      </c>
      <c r="G18" s="14"/>
      <c r="H18" s="5">
        <f t="shared" ca="1" si="3"/>
        <v>1682</v>
      </c>
      <c r="I18" s="6">
        <v>843</v>
      </c>
      <c r="J18" s="27" t="str">
        <f t="shared" ca="1" si="4"/>
        <v xml:space="preserve"> </v>
      </c>
      <c r="K18" s="28" t="str">
        <f t="shared" ca="1" si="5"/>
        <v xml:space="preserve"> </v>
      </c>
      <c r="L18" s="28" t="str">
        <f t="shared" ca="1" si="10"/>
        <v xml:space="preserve"> </v>
      </c>
      <c r="M18" s="28" t="str">
        <f t="shared" ca="1" si="7"/>
        <v xml:space="preserve"> </v>
      </c>
      <c r="N18" s="28" t="str">
        <f t="shared" ca="1" si="8"/>
        <v xml:space="preserve"> </v>
      </c>
      <c r="O18" s="29">
        <f t="shared" ca="1" si="9"/>
        <v>843</v>
      </c>
    </row>
    <row r="19" spans="2:15" x14ac:dyDescent="0.25">
      <c r="B19" s="3" t="str">
        <f t="shared" si="0"/>
        <v>DBN 15</v>
      </c>
      <c r="C19" s="4"/>
      <c r="D19" s="4" t="str">
        <f t="shared" si="1"/>
        <v>Inv May 19</v>
      </c>
      <c r="E19" s="13">
        <v>41399</v>
      </c>
      <c r="F19" s="14">
        <f t="shared" si="2"/>
        <v>41429</v>
      </c>
      <c r="G19" s="14"/>
      <c r="H19" s="5">
        <f t="shared" ca="1" si="3"/>
        <v>1282</v>
      </c>
      <c r="I19" s="6">
        <v>222</v>
      </c>
      <c r="J19" s="27" t="str">
        <f t="shared" ca="1" si="4"/>
        <v xml:space="preserve"> </v>
      </c>
      <c r="K19" s="28" t="str">
        <f t="shared" ca="1" si="5"/>
        <v xml:space="preserve"> </v>
      </c>
      <c r="L19" s="28" t="str">
        <f t="shared" ca="1" si="10"/>
        <v xml:space="preserve"> </v>
      </c>
      <c r="M19" s="28" t="str">
        <f t="shared" ca="1" si="7"/>
        <v xml:space="preserve"> </v>
      </c>
      <c r="N19" s="28" t="str">
        <f t="shared" ca="1" si="8"/>
        <v xml:space="preserve"> </v>
      </c>
      <c r="O19" s="29">
        <f t="shared" ca="1" si="9"/>
        <v>222</v>
      </c>
    </row>
    <row r="20" spans="2:15" x14ac:dyDescent="0.25">
      <c r="B20" s="3" t="str">
        <f t="shared" si="0"/>
        <v>DBN 16</v>
      </c>
      <c r="C20" s="4"/>
      <c r="D20" s="4" t="str">
        <f t="shared" si="1"/>
        <v>Inv May 20</v>
      </c>
      <c r="E20" s="13">
        <v>41413</v>
      </c>
      <c r="F20" s="14">
        <f t="shared" si="2"/>
        <v>41443</v>
      </c>
      <c r="G20" s="14"/>
      <c r="H20" s="5">
        <f t="shared" ca="1" si="3"/>
        <v>1268</v>
      </c>
      <c r="I20" s="6">
        <v>543</v>
      </c>
      <c r="J20" s="27" t="str">
        <f t="shared" ca="1" si="4"/>
        <v xml:space="preserve"> </v>
      </c>
      <c r="K20" s="28" t="str">
        <f t="shared" ca="1" si="5"/>
        <v xml:space="preserve"> </v>
      </c>
      <c r="L20" s="28" t="str">
        <f t="shared" ca="1" si="10"/>
        <v xml:space="preserve"> </v>
      </c>
      <c r="M20" s="28" t="str">
        <f t="shared" ca="1" si="7"/>
        <v xml:space="preserve"> </v>
      </c>
      <c r="N20" s="28" t="str">
        <f t="shared" ca="1" si="8"/>
        <v xml:space="preserve"> </v>
      </c>
      <c r="O20" s="29">
        <f t="shared" ca="1" si="9"/>
        <v>543</v>
      </c>
    </row>
    <row r="21" spans="2:15" x14ac:dyDescent="0.25">
      <c r="B21" s="3" t="str">
        <f t="shared" si="0"/>
        <v>DBN 17</v>
      </c>
      <c r="C21" s="4"/>
      <c r="D21" s="4" t="str">
        <f t="shared" si="1"/>
        <v>Inv May 21</v>
      </c>
      <c r="E21" s="13">
        <v>41060</v>
      </c>
      <c r="F21" s="14">
        <f t="shared" si="2"/>
        <v>41092</v>
      </c>
      <c r="G21" s="14"/>
      <c r="H21" s="5">
        <f t="shared" ca="1" si="3"/>
        <v>1619</v>
      </c>
      <c r="I21" s="6">
        <v>765</v>
      </c>
      <c r="J21" s="27" t="str">
        <f t="shared" ca="1" si="4"/>
        <v xml:space="preserve"> </v>
      </c>
      <c r="K21" s="28" t="str">
        <f t="shared" ca="1" si="5"/>
        <v xml:space="preserve"> </v>
      </c>
      <c r="L21" s="28" t="str">
        <f t="shared" ca="1" si="10"/>
        <v xml:space="preserve"> </v>
      </c>
      <c r="M21" s="28" t="str">
        <f t="shared" ca="1" si="7"/>
        <v xml:space="preserve"> </v>
      </c>
      <c r="N21" s="28" t="str">
        <f t="shared" ca="1" si="8"/>
        <v xml:space="preserve"> </v>
      </c>
      <c r="O21" s="29">
        <f t="shared" ca="1" si="9"/>
        <v>765</v>
      </c>
    </row>
    <row r="22" spans="2:15" x14ac:dyDescent="0.25">
      <c r="B22" s="3" t="str">
        <f t="shared" si="0"/>
        <v>DBN 18</v>
      </c>
      <c r="C22" s="4"/>
      <c r="D22" s="4" t="str">
        <f t="shared" si="1"/>
        <v>Inv Jun 22</v>
      </c>
      <c r="E22" s="13">
        <v>41440</v>
      </c>
      <c r="F22" s="14">
        <f t="shared" si="2"/>
        <v>41470</v>
      </c>
      <c r="G22" s="14">
        <v>41470</v>
      </c>
      <c r="H22" s="5" t="str">
        <f t="shared" ca="1" si="3"/>
        <v/>
      </c>
      <c r="I22" s="6">
        <v>987</v>
      </c>
      <c r="J22" s="27" t="str">
        <f t="shared" ca="1" si="4"/>
        <v xml:space="preserve"> </v>
      </c>
      <c r="K22" s="28" t="str">
        <f t="shared" ca="1" si="5"/>
        <v xml:space="preserve"> </v>
      </c>
      <c r="L22" s="28" t="str">
        <f t="shared" ca="1" si="10"/>
        <v xml:space="preserve"> </v>
      </c>
      <c r="M22" s="28" t="str">
        <f t="shared" ca="1" si="7"/>
        <v xml:space="preserve"> </v>
      </c>
      <c r="N22" s="28" t="str">
        <f t="shared" ca="1" si="8"/>
        <v xml:space="preserve"> </v>
      </c>
      <c r="O22" s="29">
        <f t="shared" ca="1" si="9"/>
        <v>987</v>
      </c>
    </row>
    <row r="23" spans="2:15" x14ac:dyDescent="0.25">
      <c r="B23" s="3" t="str">
        <f t="shared" si="0"/>
        <v>DBN 19</v>
      </c>
      <c r="C23" s="4"/>
      <c r="D23" s="4" t="str">
        <f t="shared" si="1"/>
        <v>Inv Jun 23</v>
      </c>
      <c r="E23" s="13">
        <v>41455</v>
      </c>
      <c r="F23" s="14">
        <f t="shared" si="2"/>
        <v>41485</v>
      </c>
      <c r="G23" s="14">
        <v>41485</v>
      </c>
      <c r="H23" s="5" t="str">
        <f t="shared" ca="1" si="3"/>
        <v/>
      </c>
      <c r="I23" s="6">
        <v>456</v>
      </c>
      <c r="J23" s="27" t="str">
        <f t="shared" ca="1" si="4"/>
        <v xml:space="preserve"> </v>
      </c>
      <c r="K23" s="28" t="str">
        <f t="shared" ca="1" si="5"/>
        <v xml:space="preserve"> </v>
      </c>
      <c r="L23" s="28" t="str">
        <f t="shared" ca="1" si="10"/>
        <v xml:space="preserve"> </v>
      </c>
      <c r="M23" s="28" t="str">
        <f t="shared" ca="1" si="7"/>
        <v xml:space="preserve"> </v>
      </c>
      <c r="N23" s="28" t="str">
        <f t="shared" ca="1" si="8"/>
        <v xml:space="preserve"> </v>
      </c>
      <c r="O23" s="29">
        <f t="shared" ca="1" si="9"/>
        <v>456</v>
      </c>
    </row>
    <row r="24" spans="2:15" x14ac:dyDescent="0.25">
      <c r="B24" s="3" t="str">
        <f t="shared" si="0"/>
        <v>DBN 20</v>
      </c>
      <c r="C24" s="4"/>
      <c r="D24" s="4" t="str">
        <f t="shared" si="1"/>
        <v>Inv Jul 24</v>
      </c>
      <c r="E24" s="13">
        <v>41091</v>
      </c>
      <c r="F24" s="14">
        <f t="shared" si="2"/>
        <v>41121</v>
      </c>
      <c r="G24" s="14">
        <v>41121</v>
      </c>
      <c r="H24" s="5" t="str">
        <f t="shared" ca="1" si="3"/>
        <v/>
      </c>
      <c r="I24" s="6">
        <v>890</v>
      </c>
      <c r="J24" s="27" t="str">
        <f t="shared" ca="1" si="4"/>
        <v xml:space="preserve"> </v>
      </c>
      <c r="K24" s="28" t="str">
        <f t="shared" ca="1" si="5"/>
        <v xml:space="preserve"> </v>
      </c>
      <c r="L24" s="28" t="str">
        <f t="shared" ca="1" si="10"/>
        <v xml:space="preserve"> </v>
      </c>
      <c r="M24" s="28" t="str">
        <f t="shared" ca="1" si="7"/>
        <v xml:space="preserve"> </v>
      </c>
      <c r="N24" s="28" t="str">
        <f t="shared" ca="1" si="8"/>
        <v xml:space="preserve"> </v>
      </c>
      <c r="O24" s="29">
        <f t="shared" ca="1" si="9"/>
        <v>890</v>
      </c>
    </row>
    <row r="25" spans="2:15" x14ac:dyDescent="0.25">
      <c r="B25" s="3" t="str">
        <f t="shared" si="0"/>
        <v>DBN 21</v>
      </c>
      <c r="C25" s="4"/>
      <c r="D25" s="4" t="str">
        <f t="shared" si="1"/>
        <v>Inv Jul 25</v>
      </c>
      <c r="E25" s="13">
        <v>41480</v>
      </c>
      <c r="F25" s="14">
        <f t="shared" si="2"/>
        <v>41512</v>
      </c>
      <c r="G25" s="14">
        <v>41512</v>
      </c>
      <c r="H25" s="5" t="str">
        <f t="shared" ca="1" si="3"/>
        <v/>
      </c>
      <c r="I25" s="6">
        <v>914</v>
      </c>
      <c r="J25" s="27" t="str">
        <f t="shared" ca="1" si="4"/>
        <v xml:space="preserve"> </v>
      </c>
      <c r="K25" s="28" t="str">
        <f t="shared" ca="1" si="5"/>
        <v xml:space="preserve"> </v>
      </c>
      <c r="L25" s="28" t="str">
        <f t="shared" ca="1" si="10"/>
        <v xml:space="preserve"> </v>
      </c>
      <c r="M25" s="28" t="str">
        <f t="shared" ca="1" si="7"/>
        <v xml:space="preserve"> </v>
      </c>
      <c r="N25" s="28" t="str">
        <f t="shared" ca="1" si="8"/>
        <v xml:space="preserve"> </v>
      </c>
      <c r="O25" s="29">
        <f t="shared" ca="1" si="9"/>
        <v>914</v>
      </c>
    </row>
    <row r="26" spans="2:15" x14ac:dyDescent="0.25">
      <c r="B26" s="3" t="str">
        <f t="shared" si="0"/>
        <v>DBN 22</v>
      </c>
      <c r="C26" s="4"/>
      <c r="D26" s="4" t="str">
        <f t="shared" si="1"/>
        <v>Inv Aug 26</v>
      </c>
      <c r="E26" s="13">
        <v>41496</v>
      </c>
      <c r="F26" s="14">
        <f t="shared" si="2"/>
        <v>41526</v>
      </c>
      <c r="G26" s="14">
        <v>41526</v>
      </c>
      <c r="H26" s="5" t="str">
        <f t="shared" ca="1" si="3"/>
        <v/>
      </c>
      <c r="I26" s="6">
        <v>835</v>
      </c>
      <c r="J26" s="27" t="str">
        <f t="shared" ca="1" si="4"/>
        <v xml:space="preserve"> </v>
      </c>
      <c r="K26" s="28" t="str">
        <f t="shared" ca="1" si="5"/>
        <v xml:space="preserve"> </v>
      </c>
      <c r="L26" s="28" t="str">
        <f t="shared" ca="1" si="10"/>
        <v xml:space="preserve"> </v>
      </c>
      <c r="M26" s="28" t="str">
        <f t="shared" ca="1" si="7"/>
        <v xml:space="preserve"> </v>
      </c>
      <c r="N26" s="28" t="str">
        <f t="shared" ca="1" si="8"/>
        <v xml:space="preserve"> </v>
      </c>
      <c r="O26" s="29">
        <f t="shared" ca="1" si="9"/>
        <v>835</v>
      </c>
    </row>
    <row r="27" spans="2:15" x14ac:dyDescent="0.25">
      <c r="B27" s="3" t="str">
        <f t="shared" si="0"/>
        <v>DBN 23</v>
      </c>
      <c r="C27" s="4"/>
      <c r="D27" s="4" t="str">
        <f t="shared" si="1"/>
        <v>Inv Aug 27</v>
      </c>
      <c r="E27" s="13">
        <v>41511</v>
      </c>
      <c r="F27" s="14">
        <f t="shared" si="2"/>
        <v>41541</v>
      </c>
      <c r="G27" s="14"/>
      <c r="H27" s="5">
        <f t="shared" ca="1" si="3"/>
        <v>1170</v>
      </c>
      <c r="I27" s="6">
        <v>629</v>
      </c>
      <c r="J27" s="27" t="str">
        <f t="shared" ca="1" si="4"/>
        <v xml:space="preserve"> </v>
      </c>
      <c r="K27" s="28" t="str">
        <f t="shared" ca="1" si="5"/>
        <v xml:space="preserve"> </v>
      </c>
      <c r="L27" s="28" t="str">
        <f t="shared" ca="1" si="10"/>
        <v xml:space="preserve"> </v>
      </c>
      <c r="M27" s="28" t="str">
        <f t="shared" ca="1" si="7"/>
        <v xml:space="preserve"> </v>
      </c>
      <c r="N27" s="28" t="str">
        <f t="shared" ca="1" si="8"/>
        <v xml:space="preserve"> </v>
      </c>
      <c r="O27" s="29">
        <f t="shared" ca="1" si="9"/>
        <v>629</v>
      </c>
    </row>
    <row r="28" spans="2:15" x14ac:dyDescent="0.25">
      <c r="B28" s="3" t="str">
        <f t="shared" si="0"/>
        <v>DBN 24</v>
      </c>
      <c r="C28" s="4"/>
      <c r="D28" s="4" t="str">
        <f t="shared" si="1"/>
        <v>Inv Oct 28</v>
      </c>
      <c r="E28" s="13">
        <v>41562</v>
      </c>
      <c r="F28" s="14">
        <f t="shared" si="2"/>
        <v>41592</v>
      </c>
      <c r="G28" s="14"/>
      <c r="H28" s="5">
        <f t="shared" ca="1" si="3"/>
        <v>1119</v>
      </c>
      <c r="I28" s="6">
        <v>859</v>
      </c>
      <c r="J28" s="27" t="str">
        <f t="shared" ca="1" si="4"/>
        <v xml:space="preserve"> </v>
      </c>
      <c r="K28" s="28" t="str">
        <f t="shared" ca="1" si="5"/>
        <v xml:space="preserve"> </v>
      </c>
      <c r="L28" s="28" t="str">
        <f t="shared" ca="1" si="10"/>
        <v xml:space="preserve"> </v>
      </c>
      <c r="M28" s="28" t="str">
        <f t="shared" ca="1" si="7"/>
        <v xml:space="preserve"> </v>
      </c>
      <c r="N28" s="28" t="str">
        <f t="shared" ca="1" si="8"/>
        <v xml:space="preserve"> </v>
      </c>
      <c r="O28" s="29">
        <f t="shared" ca="1" si="9"/>
        <v>859</v>
      </c>
    </row>
    <row r="29" spans="2:15" x14ac:dyDescent="0.25">
      <c r="B29" s="3" t="str">
        <f t="shared" si="0"/>
        <v>DBN 25</v>
      </c>
      <c r="C29" s="4"/>
      <c r="D29" s="4" t="str">
        <f t="shared" si="1"/>
        <v>Inv Sep 29</v>
      </c>
      <c r="E29" s="13">
        <v>41182</v>
      </c>
      <c r="F29" s="14">
        <f t="shared" si="2"/>
        <v>41212</v>
      </c>
      <c r="G29" s="14"/>
      <c r="H29" s="5">
        <f t="shared" ca="1" si="3"/>
        <v>1499</v>
      </c>
      <c r="I29" s="6">
        <v>956</v>
      </c>
      <c r="J29" s="27" t="str">
        <f t="shared" ca="1" si="4"/>
        <v xml:space="preserve"> </v>
      </c>
      <c r="K29" s="28" t="str">
        <f t="shared" ca="1" si="5"/>
        <v xml:space="preserve"> </v>
      </c>
      <c r="L29" s="28" t="str">
        <f t="shared" ca="1" si="10"/>
        <v xml:space="preserve"> </v>
      </c>
      <c r="M29" s="28" t="str">
        <f t="shared" ca="1" si="7"/>
        <v xml:space="preserve"> </v>
      </c>
      <c r="N29" s="28" t="str">
        <f t="shared" ca="1" si="8"/>
        <v xml:space="preserve"> </v>
      </c>
      <c r="O29" s="29">
        <f t="shared" ca="1" si="9"/>
        <v>956</v>
      </c>
    </row>
    <row r="30" spans="2:15" ht="15.75" thickBot="1" x14ac:dyDescent="0.3">
      <c r="B30" s="7" t="str">
        <f t="shared" si="0"/>
        <v>DBN 26</v>
      </c>
      <c r="C30" s="8"/>
      <c r="D30" s="8" t="str">
        <f t="shared" si="1"/>
        <v>Inv Oct 30</v>
      </c>
      <c r="E30" s="15">
        <v>41562</v>
      </c>
      <c r="F30" s="16">
        <f t="shared" si="2"/>
        <v>41592</v>
      </c>
      <c r="G30" s="16">
        <v>41592</v>
      </c>
      <c r="H30" s="9" t="str">
        <f t="shared" ca="1" si="3"/>
        <v/>
      </c>
      <c r="I30" s="10">
        <v>542</v>
      </c>
      <c r="J30" s="30" t="str">
        <f t="shared" ca="1" si="4"/>
        <v xml:space="preserve"> </v>
      </c>
      <c r="K30" s="31" t="str">
        <f t="shared" ca="1" si="5"/>
        <v xml:space="preserve"> </v>
      </c>
      <c r="L30" s="31" t="str">
        <f t="shared" ca="1" si="10"/>
        <v xml:space="preserve"> </v>
      </c>
      <c r="M30" s="31" t="str">
        <f t="shared" ca="1" si="7"/>
        <v xml:space="preserve"> </v>
      </c>
      <c r="N30" s="31" t="str">
        <f t="shared" ca="1" si="8"/>
        <v xml:space="preserve"> </v>
      </c>
      <c r="O30" s="32">
        <f t="shared" ca="1" si="9"/>
        <v>542</v>
      </c>
    </row>
  </sheetData>
  <mergeCells count="7">
    <mergeCell ref="J9:O9"/>
    <mergeCell ref="B9:B10"/>
    <mergeCell ref="C9:C10"/>
    <mergeCell ref="D9:D10"/>
    <mergeCell ref="E9:E10"/>
    <mergeCell ref="F9:F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Ageing Schedule</vt:lpstr>
      <vt:lpstr>CurrentDate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2016-12-07T15:47:10Z</dcterms:modified>
</cp:coreProperties>
</file>